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8"/>
  </bookViews>
  <sheets>
    <sheet name="Tabell 4.4" sheetId="1" r:id="rId1"/>
    <sheet name="Figur 4.3" sheetId="2" r:id="rId2"/>
    <sheet name="Figur 4.4" sheetId="3" r:id="rId3"/>
    <sheet name="Figur 4.5" sheetId="4" r:id="rId4"/>
    <sheet name="Figur 4.6" sheetId="5" r:id="rId5"/>
    <sheet name="Figure 4.7" sheetId="6" r:id="rId6"/>
    <sheet name="Figur 4.8" sheetId="7" r:id="rId7"/>
    <sheet name="Figur 4.9" sheetId="8" r:id="rId8"/>
    <sheet name="Figur 4.10" sheetId="9" r:id="rId9"/>
    <sheet name="Figur 4.11" sheetId="10" r:id="rId10"/>
    <sheet name="Figur 4.12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oppgitte kontantstrømmer og deres differansenkontanstrøm. Levetiden er tre perioder.  Modellen brukes i figur 4.11.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nårverid pr. kontanstrømselement og akkulumert nåverdi for en kontanstrøm med inntil 10 perioders levetid. Modellen brukes i figur 4.12.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kontantstrøm.  Modellen brukes i figur 4.3.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ti perioders levetid.  Modellen brukes i figur 4.4.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speilvendte kontanstrømmer med inntil 20 perioders levetid.  Modellen brukes i figur 4.5.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tre kontanstrømmer med to perioders levetid.  Modellen brukes i figur 4.6.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4.7.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oppgitt kontantstrøm med inntil 10 perioders levetid.  Modellen brukes i figur 4.8.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Dette regnearket beregner og tegner nåverdiprofil for to gjensidig utelukkende investeringsprosjekter. Prosjektene har 1 års levetid. Modellen er brukt i figur 4.9.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>
  <authors>
    <author>B?hren, ?yvind</author>
  </authors>
  <commentList>
    <comment ref="A1" authorId="0">
      <text>
        <r>
          <rPr>
            <sz val="9"/>
            <rFont val="Tahoma"/>
            <family val="2"/>
          </rPr>
          <t xml:space="preserve">Her beregnes nåverdiprofil for to prosjekter og deres differanseprosjekt.  Prosjektene har levetid på en periode. Modellen brukes i figur 4.10. Fet font angir inngangsverdi, dvs. data du må legge inn. Vanlig font betyr utgangsverdi, dvs. beregnede tall. 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<sst xmlns="http://schemas.openxmlformats.org/spreadsheetml/2006/main" count="196" uniqueCount="30">
  <si>
    <t xml:space="preserve"> </t>
  </si>
  <si>
    <t>Nåverdi</t>
  </si>
  <si>
    <t>Kontantstrøm</t>
  </si>
  <si>
    <t>Diskonteringsrente, %</t>
  </si>
  <si>
    <t>Tidspunkt</t>
  </si>
  <si>
    <t>Internrente</t>
  </si>
  <si>
    <t>Prosjekt</t>
  </si>
  <si>
    <t>A</t>
  </si>
  <si>
    <t>B</t>
  </si>
  <si>
    <t>A-B</t>
  </si>
  <si>
    <t>Kontantstrøm på tidspunkt</t>
  </si>
  <si>
    <t>Intern-</t>
  </si>
  <si>
    <t>rente</t>
  </si>
  <si>
    <t>NV, A</t>
  </si>
  <si>
    <t>NV, B</t>
  </si>
  <si>
    <t>C</t>
  </si>
  <si>
    <t>D</t>
  </si>
  <si>
    <t>E</t>
  </si>
  <si>
    <t>NV, D</t>
  </si>
  <si>
    <t>NV, E</t>
  </si>
  <si>
    <t>Kontanstrøm</t>
  </si>
  <si>
    <t>Akkululert nåverdi</t>
  </si>
  <si>
    <t>Udiskontert</t>
  </si>
  <si>
    <t>Kapitalkostnad, %</t>
  </si>
  <si>
    <t>NV, D-E</t>
  </si>
  <si>
    <t>D-E</t>
  </si>
  <si>
    <t xml:space="preserve">Les dette </t>
  </si>
  <si>
    <t>Les dette</t>
  </si>
  <si>
    <t>Finansieringsprosjekt</t>
  </si>
  <si>
    <t>Investeringsprosjekt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</si>
</sst>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#,##0_ ;[Red]\-#,##0\ "/>
    <numFmt numFmtId="180" formatCode="0.0"/>
    <numFmt numFmtId="181" formatCode="0.000"/>
  </numFmts>
  <fonts count="5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9.2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179" fontId="8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left"/>
    </xf>
    <xf numFmtId="179" fontId="8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4.3'!$B$29:$G$29</c:f>
              <c:numCache/>
            </c:numRef>
          </c:cat>
          <c:val>
            <c:numRef>
              <c:f>'Figur 4.3'!$B$9:$G$9</c:f>
              <c:numCache/>
            </c:numRef>
          </c:val>
          <c:smooth val="0"/>
        </c:ser>
        <c:marker val="1"/>
        <c:axId val="6721413"/>
        <c:axId val="60492718"/>
      </c:lineChart>
      <c:catAx>
        <c:axId val="672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2718"/>
        <c:crosses val="autoZero"/>
        <c:auto val="1"/>
        <c:lblOffset val="100"/>
        <c:tickLblSkip val="1"/>
        <c:noMultiLvlLbl val="0"/>
      </c:catAx>
      <c:valAx>
        <c:axId val="60492718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38"/>
          <c:w val="0.700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Diskontert</c:v>
          </c:tx>
          <c:spPr>
            <a:solidFill>
              <a:srgbClr val="5B9BD5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 4.12'!$B$12:$G$12</c:f>
              <c:numCache/>
            </c:numRef>
          </c:cat>
          <c:val>
            <c:numRef>
              <c:f>'Figur 4.12'!$B$15:$G$15</c:f>
              <c:numCache/>
            </c:numRef>
          </c:val>
        </c:ser>
        <c:ser>
          <c:idx val="1"/>
          <c:order val="1"/>
          <c:tx>
            <c:v>Udiskontert</c:v>
          </c:tx>
          <c:spPr>
            <a:solidFill>
              <a:srgbClr val="ED7D31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 4.12'!$B$16:$G$16</c:f>
              <c:numCache/>
            </c:numRef>
          </c:val>
        </c:ser>
        <c:axId val="25379439"/>
        <c:axId val="27088360"/>
      </c:barChart>
      <c:catAx>
        <c:axId val="25379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0.009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auto val="1"/>
        <c:lblOffset val="100"/>
        <c:tickLblSkip val="1"/>
        <c:noMultiLvlLbl val="0"/>
      </c:catAx>
      <c:valAx>
        <c:axId val="27088360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725"/>
          <c:y val="0.92425"/>
          <c:w val="0.341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/>
            </c:numRef>
          </c:cat>
          <c:val>
            <c:numRef>
              <c:f>'Figur 4.4'!$B$11:$G$11</c:f>
              <c:numCache/>
            </c:numRef>
          </c:val>
          <c:smooth val="0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096"/>
        <c:crosses val="autoZero"/>
        <c:auto val="1"/>
        <c:lblOffset val="100"/>
        <c:tickLblSkip val="1"/>
        <c:noMultiLvlLbl val="0"/>
      </c:catAx>
      <c:valAx>
        <c:axId val="963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8"/>
          <c:w val="0.909"/>
          <c:h val="0.83325"/>
        </c:manualLayout>
      </c:layout>
      <c:lineChart>
        <c:grouping val="standard"/>
        <c:varyColors val="0"/>
        <c:ser>
          <c:idx val="0"/>
          <c:order val="0"/>
          <c:tx>
            <c:v>Finansieringsprosjekt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4.4'!$B$11:$G$11</c:f>
              <c:numCache>
                <c:ptCount val="6"/>
                <c:pt idx="0">
                  <c:v>-15</c:v>
                </c:pt>
                <c:pt idx="1">
                  <c:v>-8.409568695596718</c:v>
                </c:pt>
                <c:pt idx="2">
                  <c:v>-2.391913613372708</c:v>
                </c:pt>
                <c:pt idx="3">
                  <c:v>3.1156329319886</c:v>
                </c:pt>
                <c:pt idx="4">
                  <c:v>8.167669147204037</c:v>
                </c:pt>
                <c:pt idx="5">
                  <c:v>12.8119043036057</c:v>
                </c:pt>
              </c:numCache>
            </c:numRef>
          </c:val>
          <c:smooth val="0"/>
        </c:ser>
        <c:ser>
          <c:idx val="1"/>
          <c:order val="1"/>
          <c:tx>
            <c:v>Investeringsprosjekt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4.4'!$B$31:$G$31</c:f>
              <c:numCache>
                <c:ptCount val="6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01922"/>
        <c:crosses val="autoZero"/>
        <c:auto val="1"/>
        <c:lblOffset val="100"/>
        <c:tickLblSkip val="1"/>
        <c:noMultiLvlLbl val="0"/>
      </c:catAx>
      <c:valAx>
        <c:axId val="10901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13"/>
          <c:w val="0.76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-0.007"/>
          <c:w val="0.9197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'Figur 4.6'!$B$13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4.6'!$B$14:$B$26</c:f>
              <c:numCache/>
            </c:numRef>
          </c:val>
          <c:smooth val="0"/>
        </c:ser>
        <c:ser>
          <c:idx val="1"/>
          <c:order val="1"/>
          <c:tx>
            <c:strRef>
              <c:f>'Figur 4.6'!$C$13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4.6'!$C$14:$C$26</c:f>
              <c:numCache/>
            </c:numRef>
          </c:val>
          <c:smooth val="0"/>
        </c:ser>
        <c:ser>
          <c:idx val="2"/>
          <c:order val="2"/>
          <c:tx>
            <c:strRef>
              <c:f>'Figur 4.6'!$D$13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4.6'!$A$14:$A$26</c:f>
              <c:numCache/>
            </c:numRef>
          </c:cat>
          <c:val>
            <c:numRef>
              <c:f>'Figur 4.6'!$D$14:$D$26</c:f>
              <c:numCache/>
            </c:numRef>
          </c:val>
          <c:smooth val="0"/>
        </c:ser>
        <c:marker val="1"/>
        <c:axId val="31008435"/>
        <c:axId val="10640460"/>
      </c:lineChart>
      <c:cat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40460"/>
        <c:crosses val="autoZero"/>
        <c:auto val="1"/>
        <c:lblOffset val="100"/>
        <c:tickLblSkip val="1"/>
        <c:noMultiLvlLbl val="0"/>
      </c:catAx>
      <c:valAx>
        <c:axId val="1064046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At val="1"/>
        <c:crossBetween val="midCat"/>
        <c:dispUnits/>
        <c:majorUnit val="30"/>
      </c:valAx>
      <c:spPr>
        <a:solidFill>
          <a:srgbClr val="D0CEC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"/>
          <c:y val="0.92125"/>
          <c:w val="0.305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4.7'!$B$30:$Q$30</c:f>
              <c:numCache/>
            </c:numRef>
          </c:cat>
          <c:val>
            <c:numRef>
              <c:f>'Figure 4.7'!$B$9:$Q$9</c:f>
              <c:numCache/>
            </c:numRef>
          </c:val>
          <c:smooth val="0"/>
        </c:ser>
        <c:marker val="1"/>
        <c:axId val="28655277"/>
        <c:axId val="56570902"/>
      </c:lineChart>
      <c:cat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 val="autoZero"/>
        <c:auto val="1"/>
        <c:lblOffset val="100"/>
        <c:tickLblSkip val="1"/>
        <c:noMultiLvlLbl val="0"/>
      </c:catAx>
      <c:valAx>
        <c:axId val="56570902"/>
        <c:scaling>
          <c:orientation val="minMax"/>
          <c:max val="1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775"/>
          <c:w val="0.90875"/>
          <c:h val="0.8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4.8'!$B$11:$L$11</c:f>
              <c:numCache/>
            </c:numRef>
          </c:cat>
          <c:val>
            <c:numRef>
              <c:f>'Figur 4.8'!$B$10:$L$10</c:f>
              <c:numCache/>
            </c:numRef>
          </c:val>
          <c:smooth val="1"/>
        </c:ser>
        <c:marker val="1"/>
        <c:axId val="39376071"/>
        <c:axId val="18840320"/>
      </c:lineChart>
      <c:cat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6"/>
          <c:w val="0.781"/>
          <c:h val="0.764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4.9'!$B$11:$J$11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4.9'!$B$33:$J$33</c:f>
              <c:numCache/>
            </c:numRef>
          </c:cat>
          <c:val>
            <c:numRef>
              <c:f>'Figur 4.9'!#REF!</c:f>
            </c:numRef>
          </c:val>
          <c:smooth val="0"/>
        </c:ser>
        <c:marker val="1"/>
        <c:axId val="35345153"/>
        <c:axId val="49670922"/>
      </c:lineChart>
      <c:cat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0922"/>
        <c:crosses val="autoZero"/>
        <c:auto val="1"/>
        <c:lblOffset val="100"/>
        <c:tickLblSkip val="1"/>
        <c:noMultiLvlLbl val="0"/>
      </c:catAx>
      <c:valAx>
        <c:axId val="4967092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32"/>
          <c:y val="0.89775"/>
          <c:w val="0.298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9625"/>
          <c:w val="0.779"/>
          <c:h val="0.760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4.10'!$B$15:$J$15</c:f>
              <c:numCache/>
            </c:numRef>
          </c:cat>
          <c:val>
            <c:numRef>
              <c:f>'Figur 4.10'!$B$14:$J$14</c:f>
              <c:numCache/>
            </c:numRef>
          </c:val>
          <c:smooth val="0"/>
        </c:ser>
        <c:marker val="1"/>
        <c:axId val="44385115"/>
        <c:axId val="63921716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8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(tusen kr.)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89775"/>
          <c:w val="0.297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"/>
          <c:w val="0.7795"/>
          <c:h val="0.7615"/>
        </c:manualLayout>
      </c:layout>
      <c:lineChart>
        <c:grouping val="standard"/>
        <c:varyColors val="0"/>
        <c:ser>
          <c:idx val="0"/>
          <c:order val="0"/>
          <c:tx>
            <c:v>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4.11'!$B$13:$H$13</c:f>
              <c:numCache/>
            </c:numRef>
          </c:val>
          <c:smooth val="0"/>
        </c:ser>
        <c:ser>
          <c:idx val="1"/>
          <c:order val="1"/>
          <c:tx>
            <c:v>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4.11'!$B$14:$H$14</c:f>
              <c:numCache/>
            </c:numRef>
          </c:val>
          <c:smooth val="0"/>
        </c:ser>
        <c:ser>
          <c:idx val="2"/>
          <c:order val="2"/>
          <c:tx>
            <c:strRef>
              <c:f>'Figur 4.11'!$A$8</c:f>
              <c:strCache>
                <c:ptCount val="1"/>
                <c:pt idx="0">
                  <c:v>D-E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4.11'!$B$34:$H$34</c:f>
              <c:numCache/>
            </c:numRef>
          </c:cat>
          <c:val>
            <c:numRef>
              <c:f>'Figur 4.11'!$B$15:$H$15</c:f>
              <c:numCache/>
            </c:numRef>
          </c:val>
          <c:smooth val="0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 val="autoZero"/>
        <c:auto val="1"/>
        <c:lblOffset val="100"/>
        <c:tickLblSkip val="1"/>
        <c:noMultiLvlLbl val="0"/>
      </c:catAx>
      <c:valAx>
        <c:axId val="1027647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(kr)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At val="1"/>
        <c:crossBetween val="midCat"/>
        <c:dispUnits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525"/>
          <c:y val="0.89775"/>
          <c:w val="0.38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57375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8</xdr:col>
      <xdr:colOff>247650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104775" y="2895600"/>
        <a:ext cx="4857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2098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8863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47625</xdr:rowOff>
    </xdr:from>
    <xdr:to>
      <xdr:col>13</xdr:col>
      <xdr:colOff>333375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4248150" y="809625"/>
        <a:ext cx="4572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19050</xdr:rowOff>
    </xdr:from>
    <xdr:to>
      <xdr:col>9</xdr:col>
      <xdr:colOff>152400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542925" y="184785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12</xdr:row>
      <xdr:rowOff>19050</xdr:rowOff>
    </xdr:from>
    <xdr:to>
      <xdr:col>9</xdr:col>
      <xdr:colOff>152400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019300"/>
        <a:ext cx="46767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19050</xdr:rowOff>
    </xdr:from>
    <xdr:to>
      <xdr:col>9</xdr:col>
      <xdr:colOff>152400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542925" y="236220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18</xdr:row>
      <xdr:rowOff>9525</xdr:rowOff>
    </xdr:from>
    <xdr:to>
      <xdr:col>8</xdr:col>
      <xdr:colOff>495300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361950" y="2962275"/>
        <a:ext cx="4667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16</xdr:row>
      <xdr:rowOff>19050</xdr:rowOff>
    </xdr:from>
    <xdr:to>
      <xdr:col>8</xdr:col>
      <xdr:colOff>152400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542925" y="2676525"/>
        <a:ext cx="41433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1.00390625" style="13" customWidth="1"/>
    <col min="3" max="3" width="10.140625" style="13" customWidth="1"/>
    <col min="4" max="4" width="8.00390625" style="13" customWidth="1"/>
    <col min="5" max="16384" width="9.140625" style="1" customWidth="1"/>
  </cols>
  <sheetData>
    <row r="1" ht="12.75">
      <c r="A1" s="5" t="s">
        <v>26</v>
      </c>
    </row>
    <row r="2" ht="12.75"/>
    <row r="3" ht="12.75"/>
    <row r="4" spans="2:4" ht="12.75">
      <c r="B4" s="51" t="s">
        <v>10</v>
      </c>
      <c r="C4" s="51"/>
      <c r="D4" s="33" t="s">
        <v>11</v>
      </c>
    </row>
    <row r="5" spans="1:4" ht="12.75">
      <c r="A5" s="12" t="s">
        <v>6</v>
      </c>
      <c r="B5" s="31">
        <v>0</v>
      </c>
      <c r="C5" s="31">
        <v>1</v>
      </c>
      <c r="D5" s="31" t="s">
        <v>12</v>
      </c>
    </row>
    <row r="6" spans="1:4" ht="12.75">
      <c r="A6" s="1" t="s">
        <v>7</v>
      </c>
      <c r="B6" s="34">
        <v>-200</v>
      </c>
      <c r="C6" s="34">
        <v>250</v>
      </c>
      <c r="D6" s="35">
        <f>IRR(B6:C6)</f>
        <v>0.25</v>
      </c>
    </row>
    <row r="7" spans="1:4" ht="12.75">
      <c r="A7" s="12" t="s">
        <v>8</v>
      </c>
      <c r="B7" s="36">
        <v>-150</v>
      </c>
      <c r="C7" s="36">
        <v>195</v>
      </c>
      <c r="D7" s="37">
        <f>IRR(B7:C7)</f>
        <v>0.2999999999999998</v>
      </c>
    </row>
    <row r="8" spans="1:4" ht="13.5" thickBot="1">
      <c r="A8" s="7" t="s">
        <v>9</v>
      </c>
      <c r="B8" s="38">
        <f>B6-B7</f>
        <v>-50</v>
      </c>
      <c r="C8" s="39">
        <f>C6-C7</f>
        <v>55</v>
      </c>
      <c r="D8" s="40">
        <f>IRR(B8:C8)</f>
        <v>0.10000000000000009</v>
      </c>
    </row>
    <row r="9" ht="13.5" thickTop="1"/>
    <row r="13" ht="12.75">
      <c r="F13" s="1" t="s">
        <v>0</v>
      </c>
    </row>
    <row r="25" ht="12.75">
      <c r="E25" s="1" t="s">
        <v>0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140" zoomScaleNormal="140" zoomScalePageLayoutView="0" workbookViewId="0" topLeftCell="A1">
      <selection activeCell="L25" sqref="L25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9.28125" style="3" customWidth="1"/>
    <col min="10" max="11" width="7.140625" style="3" customWidth="1"/>
    <col min="12" max="12" width="7.00390625" style="3" customWidth="1"/>
    <col min="13" max="13" width="7.28125" style="3" customWidth="1"/>
    <col min="14" max="14" width="7.140625" style="3" customWidth="1"/>
    <col min="15" max="15" width="7.57421875" style="3" customWidth="1"/>
    <col min="16" max="16" width="6.421875" style="3" customWidth="1"/>
    <col min="17" max="17" width="6.140625" style="3" customWidth="1"/>
    <col min="18" max="18" width="7.00390625" style="3" customWidth="1"/>
    <col min="19" max="19" width="6.7109375" style="3" customWidth="1"/>
    <col min="20" max="21" width="6.57421875" style="3" customWidth="1"/>
    <col min="22" max="22" width="7.57421875" style="3" customWidth="1"/>
    <col min="23" max="23" width="8.28125" style="3" customWidth="1"/>
    <col min="24" max="24" width="8.00390625" style="3" customWidth="1"/>
    <col min="25" max="25" width="7.8515625" style="3" customWidth="1"/>
    <col min="26" max="26" width="8.140625" style="3" customWidth="1"/>
    <col min="27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1" s="2" customFormat="1" ht="13.5">
      <c r="A4" s="3" t="s">
        <v>20</v>
      </c>
      <c r="B4" s="52" t="s">
        <v>4</v>
      </c>
      <c r="C4" s="52"/>
      <c r="D4" s="52"/>
      <c r="E4" s="5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5" s="1" customFormat="1" ht="12.75">
      <c r="B5" s="1">
        <v>0</v>
      </c>
      <c r="C5" s="1">
        <v>1</v>
      </c>
      <c r="D5" s="1">
        <v>2</v>
      </c>
      <c r="E5" s="1">
        <v>3</v>
      </c>
    </row>
    <row r="6" spans="1:5" s="1" customFormat="1" ht="12.75">
      <c r="A6" s="1" t="s">
        <v>16</v>
      </c>
      <c r="B6" s="16">
        <v>-800</v>
      </c>
      <c r="C6" s="16">
        <v>100</v>
      </c>
      <c r="D6" s="16">
        <v>700</v>
      </c>
      <c r="E6" s="16">
        <v>300</v>
      </c>
    </row>
    <row r="7" spans="1:5" s="1" customFormat="1" ht="12.75">
      <c r="A7" s="1" t="s">
        <v>17</v>
      </c>
      <c r="B7" s="16">
        <v>-800</v>
      </c>
      <c r="C7" s="16">
        <v>700</v>
      </c>
      <c r="D7" s="16">
        <v>100</v>
      </c>
      <c r="E7" s="16">
        <v>300</v>
      </c>
    </row>
    <row r="8" spans="1:5" s="1" customFormat="1" ht="12.75">
      <c r="A8" s="12" t="s">
        <v>25</v>
      </c>
      <c r="B8" s="12">
        <f>B6-B7</f>
        <v>0</v>
      </c>
      <c r="C8" s="12">
        <f>C6-C7</f>
        <v>-600</v>
      </c>
      <c r="D8" s="12">
        <f>D6-D7</f>
        <v>600</v>
      </c>
      <c r="E8" s="12">
        <f>E6-E7</f>
        <v>0</v>
      </c>
    </row>
    <row r="9" s="1" customFormat="1" ht="12.75"/>
    <row r="10" s="1" customFormat="1" ht="12.75"/>
    <row r="11" spans="1:16" s="2" customFormat="1" ht="13.5">
      <c r="A11" s="3" t="s">
        <v>1</v>
      </c>
      <c r="B11" s="52" t="s">
        <v>3</v>
      </c>
      <c r="C11" s="52"/>
      <c r="D11" s="52"/>
      <c r="E11" s="52"/>
      <c r="F11" s="52"/>
      <c r="G11" s="52"/>
      <c r="H11" s="52"/>
      <c r="I11" s="14"/>
      <c r="J11" s="14"/>
      <c r="K11" s="14"/>
      <c r="L11" s="14"/>
      <c r="M11" s="14"/>
      <c r="N11" s="14"/>
      <c r="O11" s="14"/>
      <c r="P11" s="14"/>
    </row>
    <row r="12" spans="1:26" s="4" customFormat="1" ht="12.75">
      <c r="A12" s="6"/>
      <c r="B12" s="41">
        <v>0</v>
      </c>
      <c r="C12" s="41">
        <v>5</v>
      </c>
      <c r="D12" s="41">
        <v>10</v>
      </c>
      <c r="E12" s="41">
        <v>15</v>
      </c>
      <c r="F12" s="41">
        <v>20</v>
      </c>
      <c r="G12" s="41">
        <v>25</v>
      </c>
      <c r="H12" s="41">
        <v>30</v>
      </c>
      <c r="I12" s="31" t="s">
        <v>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1" s="9" customFormat="1" ht="12.75">
      <c r="A13" s="9" t="s">
        <v>18</v>
      </c>
      <c r="B13" s="45">
        <f aca="true" t="shared" si="0" ref="B13:H14">$B$6+NPV(B$12/100,$C6,$D6,$E6)</f>
        <v>300</v>
      </c>
      <c r="C13" s="45">
        <f t="shared" si="0"/>
        <v>189.31000971817275</v>
      </c>
      <c r="D13" s="45">
        <f t="shared" si="0"/>
        <v>94.81592787377895</v>
      </c>
      <c r="E13" s="45">
        <f t="shared" si="0"/>
        <v>13.511958576477468</v>
      </c>
      <c r="F13" s="45">
        <f t="shared" si="0"/>
        <v>-56.94444444444434</v>
      </c>
      <c r="G13" s="45">
        <f t="shared" si="0"/>
        <v>-118.39999999999998</v>
      </c>
      <c r="H13" s="45">
        <f t="shared" si="0"/>
        <v>-172.32589895311799</v>
      </c>
      <c r="I13" s="35">
        <f>IRR(B6:E6)</f>
        <v>0.159060184381002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>
      <c r="A14" s="3" t="s">
        <v>19</v>
      </c>
      <c r="B14" s="45">
        <f t="shared" si="0"/>
        <v>300</v>
      </c>
      <c r="C14" s="45">
        <f t="shared" si="0"/>
        <v>216.5208940719143</v>
      </c>
      <c r="D14" s="45">
        <f t="shared" si="0"/>
        <v>144.40270473328314</v>
      </c>
      <c r="E14" s="45">
        <f t="shared" si="0"/>
        <v>81.56488863318839</v>
      </c>
      <c r="F14" s="45">
        <f t="shared" si="0"/>
        <v>26.388888888889028</v>
      </c>
      <c r="G14" s="45">
        <f t="shared" si="0"/>
        <v>-22.399999999999977</v>
      </c>
      <c r="H14" s="45">
        <f t="shared" si="0"/>
        <v>-65.81702321347302</v>
      </c>
      <c r="I14" s="35">
        <f>IRR(B7:E7)</f>
        <v>0.22629930963605394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16" s="1" customFormat="1" ht="13.5" thickBot="1">
      <c r="A15" s="15" t="s">
        <v>24</v>
      </c>
      <c r="B15" s="49">
        <f aca="true" t="shared" si="1" ref="B15:H15">$B$8+NPV(B$12/100,$C8,$D8,$E8)</f>
        <v>0</v>
      </c>
      <c r="C15" s="49">
        <f t="shared" si="1"/>
        <v>-27.21088435374148</v>
      </c>
      <c r="D15" s="49">
        <f t="shared" si="1"/>
        <v>-49.58677685950419</v>
      </c>
      <c r="E15" s="49">
        <f t="shared" si="1"/>
        <v>-68.05293005671076</v>
      </c>
      <c r="F15" s="49">
        <f t="shared" si="1"/>
        <v>-83.33333333333334</v>
      </c>
      <c r="G15" s="49">
        <f t="shared" si="1"/>
        <v>-96</v>
      </c>
      <c r="H15" s="49">
        <f t="shared" si="1"/>
        <v>-106.50887573964496</v>
      </c>
      <c r="I15" s="40">
        <f>IRR(B8:E8)</f>
        <v>0</v>
      </c>
      <c r="K15" s="10"/>
      <c r="L15" s="10"/>
      <c r="M15" s="10"/>
      <c r="N15" s="10"/>
      <c r="O15" s="10"/>
      <c r="P15" s="10"/>
    </row>
    <row r="16" spans="1:16" s="1" customFormat="1" ht="13.5" thickTop="1">
      <c r="A16" s="9"/>
      <c r="B16" s="11"/>
      <c r="I16" s="10" t="s">
        <v>0</v>
      </c>
      <c r="J16" s="10"/>
      <c r="K16" s="10"/>
      <c r="L16" s="10"/>
      <c r="M16" s="10"/>
      <c r="N16" s="10"/>
      <c r="O16" s="10"/>
      <c r="P16" s="10"/>
    </row>
    <row r="17" s="1" customFormat="1" ht="12.75">
      <c r="J17" s="1" t="s">
        <v>0</v>
      </c>
    </row>
    <row r="18" spans="1:14" s="1" customFormat="1" ht="12.75">
      <c r="A18" s="1" t="s">
        <v>0</v>
      </c>
      <c r="J18" s="1" t="s">
        <v>0</v>
      </c>
      <c r="N18" s="1" t="s">
        <v>0</v>
      </c>
    </row>
    <row r="19" spans="10:12" s="1" customFormat="1" ht="12.75">
      <c r="J19" s="1" t="s">
        <v>0</v>
      </c>
      <c r="L19" s="1" t="s">
        <v>0</v>
      </c>
    </row>
    <row r="20" ht="12.75">
      <c r="K20" s="3" t="s">
        <v>0</v>
      </c>
    </row>
    <row r="22" spans="4:15" ht="12.75">
      <c r="D22" s="3" t="s">
        <v>0</v>
      </c>
      <c r="E22" s="3" t="s">
        <v>0</v>
      </c>
      <c r="O22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29" ht="12.75">
      <c r="O29" s="3" t="s">
        <v>0</v>
      </c>
    </row>
    <row r="34" spans="3:16" ht="12.75">
      <c r="C34" s="11">
        <v>5</v>
      </c>
      <c r="D34" s="11">
        <v>10</v>
      </c>
      <c r="E34" s="11">
        <v>15</v>
      </c>
      <c r="F34" s="11">
        <v>20</v>
      </c>
      <c r="G34" s="11">
        <v>25</v>
      </c>
      <c r="H34" s="11">
        <v>30</v>
      </c>
      <c r="I34" s="8">
        <v>16</v>
      </c>
      <c r="J34" s="8">
        <v>18</v>
      </c>
      <c r="K34" s="8">
        <v>20</v>
      </c>
      <c r="L34" s="8">
        <v>22</v>
      </c>
      <c r="M34" s="8">
        <v>24</v>
      </c>
      <c r="N34" s="8">
        <v>26</v>
      </c>
      <c r="O34" s="8">
        <v>28</v>
      </c>
      <c r="P34" s="8">
        <v>30</v>
      </c>
    </row>
  </sheetData>
  <sheetProtection/>
  <mergeCells count="2">
    <mergeCell ref="B4:E4"/>
    <mergeCell ref="B11:H11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6"/>
  <sheetViews>
    <sheetView zoomScale="140" zoomScaleNormal="140" zoomScalePageLayoutView="0" workbookViewId="0" topLeftCell="A1">
      <selection activeCell="N18" sqref="N18"/>
    </sheetView>
  </sheetViews>
  <sheetFormatPr defaultColWidth="9.140625" defaultRowHeight="12.75"/>
  <cols>
    <col min="1" max="1" width="16.14062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2:22" s="2" customFormat="1" ht="13.5">
      <c r="B2" s="52" t="s">
        <v>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12" s="1" customFormat="1" ht="12.75">
      <c r="A3" s="9"/>
      <c r="B3" s="9">
        <v>0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</row>
    <row r="4" spans="1:12" s="1" customFormat="1" ht="12.75">
      <c r="A4" s="12" t="s">
        <v>2</v>
      </c>
      <c r="B4" s="25">
        <v>-500</v>
      </c>
      <c r="C4" s="25">
        <v>100</v>
      </c>
      <c r="D4" s="25">
        <v>200</v>
      </c>
      <c r="E4" s="25">
        <v>200</v>
      </c>
      <c r="F4" s="25">
        <v>150</v>
      </c>
      <c r="G4" s="25">
        <v>400</v>
      </c>
      <c r="H4" s="12"/>
      <c r="I4" s="12"/>
      <c r="J4" s="12"/>
      <c r="K4" s="12"/>
      <c r="L4" s="12"/>
    </row>
    <row r="5" s="1" customFormat="1" ht="12.75"/>
    <row r="6" spans="2:17" s="2" customFormat="1" ht="13.5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7" s="4" customFormat="1" ht="12.75">
      <c r="A7" s="6"/>
      <c r="B7" s="41">
        <v>0</v>
      </c>
      <c r="C7" s="41">
        <v>2</v>
      </c>
      <c r="D7" s="41">
        <v>4</v>
      </c>
      <c r="E7" s="41">
        <v>6</v>
      </c>
      <c r="F7" s="41">
        <v>8</v>
      </c>
      <c r="G7" s="41">
        <v>10</v>
      </c>
      <c r="H7" s="41">
        <v>12</v>
      </c>
      <c r="I7" s="41">
        <v>15</v>
      </c>
      <c r="J7" s="41">
        <v>16</v>
      </c>
      <c r="K7" s="41">
        <v>18</v>
      </c>
      <c r="L7" s="41">
        <v>20</v>
      </c>
      <c r="M7" s="41">
        <v>22</v>
      </c>
      <c r="N7" s="41">
        <v>24</v>
      </c>
      <c r="O7" s="41">
        <v>26</v>
      </c>
      <c r="P7" s="41">
        <v>28</v>
      </c>
      <c r="Q7" s="41">
        <v>30</v>
      </c>
      <c r="R7" s="1"/>
      <c r="S7" s="1"/>
      <c r="T7" s="1"/>
      <c r="U7" s="1"/>
      <c r="V7" s="1"/>
      <c r="W7" s="1"/>
      <c r="X7" s="1"/>
      <c r="Y7" s="1"/>
      <c r="Z7" s="1"/>
      <c r="AA7" s="1"/>
    </row>
    <row r="8" spans="1:17" s="1" customFormat="1" ht="12.75">
      <c r="A8" s="23" t="s">
        <v>1</v>
      </c>
      <c r="B8" s="42">
        <f aca="true" t="shared" si="0" ref="B8:Q8">$B$4+NPV(B$7/100,$C$4:$V$4)</f>
        <v>550</v>
      </c>
      <c r="C8" s="42">
        <f t="shared" si="0"/>
        <v>479.60657667922396</v>
      </c>
      <c r="D8" s="42">
        <f t="shared" si="0"/>
        <v>415.85583184977884</v>
      </c>
      <c r="E8" s="42">
        <f t="shared" si="0"/>
        <v>357.9800858829436</v>
      </c>
      <c r="F8" s="42">
        <f t="shared" si="0"/>
        <v>305.3145615899523</v>
      </c>
      <c r="G8" s="42">
        <f t="shared" si="0"/>
        <v>257.28185481617606</v>
      </c>
      <c r="H8" s="42">
        <f t="shared" si="0"/>
        <v>213.37899340676495</v>
      </c>
      <c r="I8" s="42">
        <f t="shared" si="0"/>
        <v>154.32218264315634</v>
      </c>
      <c r="J8" s="42">
        <f t="shared" si="0"/>
        <v>136.25988236933983</v>
      </c>
      <c r="K8" s="42">
        <f t="shared" si="0"/>
        <v>102.32084096500978</v>
      </c>
      <c r="L8" s="42">
        <f t="shared" si="0"/>
        <v>71.05195473251035</v>
      </c>
      <c r="M8" s="42">
        <f t="shared" si="0"/>
        <v>42.19063528671563</v>
      </c>
      <c r="N8" s="42">
        <f t="shared" si="0"/>
        <v>15.504590059272005</v>
      </c>
      <c r="O8" s="42">
        <f t="shared" si="0"/>
        <v>-9.212142140961078</v>
      </c>
      <c r="P8" s="42">
        <f t="shared" si="0"/>
        <v>-32.142579555511475</v>
      </c>
      <c r="Q8" s="42">
        <f t="shared" si="0"/>
        <v>-53.44970144872116</v>
      </c>
    </row>
    <row r="9" spans="1:17" s="1" customFormat="1" ht="12.75">
      <c r="A9" s="1" t="s">
        <v>5</v>
      </c>
      <c r="B9" s="50">
        <f>IRR(B4:V4)</f>
        <v>0.2523676085102804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="1" customFormat="1" ht="12.75"/>
    <row r="11" s="1" customFormat="1" ht="12.75"/>
    <row r="12" spans="1:7" s="1" customFormat="1" ht="12.75">
      <c r="A12" s="1" t="s">
        <v>0</v>
      </c>
      <c r="B12" s="1">
        <v>0</v>
      </c>
      <c r="C12" s="1">
        <v>1</v>
      </c>
      <c r="D12" s="1">
        <v>2</v>
      </c>
      <c r="E12" s="1">
        <v>3</v>
      </c>
      <c r="F12" s="1">
        <v>4</v>
      </c>
      <c r="G12" s="1">
        <v>5</v>
      </c>
    </row>
    <row r="13" spans="1:7" s="1" customFormat="1" ht="12.75">
      <c r="A13" s="1" t="s">
        <v>20</v>
      </c>
      <c r="B13" s="1">
        <v>-500</v>
      </c>
      <c r="C13" s="1">
        <v>100</v>
      </c>
      <c r="D13" s="1">
        <v>200</v>
      </c>
      <c r="E13" s="1">
        <v>200</v>
      </c>
      <c r="F13" s="1">
        <v>150</v>
      </c>
      <c r="G13" s="1">
        <v>400</v>
      </c>
    </row>
    <row r="14" spans="1:9" ht="12.75">
      <c r="A14" s="3" t="s">
        <v>1</v>
      </c>
      <c r="B14" s="3">
        <f>B13</f>
        <v>-500</v>
      </c>
      <c r="C14" s="3">
        <f>C13/(1+B36)</f>
        <v>90.9090909090909</v>
      </c>
      <c r="D14" s="3">
        <f>D13/((1+$B$36)^D12)</f>
        <v>165.2892561983471</v>
      </c>
      <c r="E14" s="3">
        <f>E13/((1+$B$36)^E12)</f>
        <v>150.2629601803155</v>
      </c>
      <c r="F14" s="3">
        <f>F13/((1+$B$36)^F12)</f>
        <v>102.45201830476057</v>
      </c>
      <c r="G14" s="3">
        <f>G13/((1+$B$36)^G12)</f>
        <v>248.368529223662</v>
      </c>
      <c r="I14" s="3" t="s">
        <v>0</v>
      </c>
    </row>
    <row r="15" spans="1:7" ht="12.75">
      <c r="A15" s="3" t="s">
        <v>21</v>
      </c>
      <c r="B15" s="3">
        <f>B14</f>
        <v>-500</v>
      </c>
      <c r="C15" s="3">
        <f>B15+C14</f>
        <v>-409.0909090909091</v>
      </c>
      <c r="D15" s="3">
        <f>C15+D14</f>
        <v>-243.80165289256203</v>
      </c>
      <c r="E15" s="3">
        <f>D15+E14</f>
        <v>-93.53869271224653</v>
      </c>
      <c r="F15" s="3">
        <f>E15+F14</f>
        <v>8.913325592514042</v>
      </c>
      <c r="G15" s="3">
        <f>F15+G14</f>
        <v>257.28185481617606</v>
      </c>
    </row>
    <row r="16" spans="1:7" ht="13.5" thickBot="1">
      <c r="A16" s="32" t="s">
        <v>22</v>
      </c>
      <c r="B16" s="32">
        <v>-500</v>
      </c>
      <c r="C16" s="32">
        <f>B16+C13</f>
        <v>-400</v>
      </c>
      <c r="D16" s="32">
        <f>C16+D13</f>
        <v>-200</v>
      </c>
      <c r="E16" s="32">
        <f>D16+E13</f>
        <v>0</v>
      </c>
      <c r="F16" s="32">
        <f>E16+F13</f>
        <v>150</v>
      </c>
      <c r="G16" s="32">
        <f>F16+G13</f>
        <v>550</v>
      </c>
    </row>
    <row r="17" ht="13.5" thickTop="1"/>
    <row r="18" ht="12.75">
      <c r="D18" s="3" t="s">
        <v>0</v>
      </c>
    </row>
    <row r="20" spans="4:12" ht="12.75">
      <c r="D20" s="3" t="s">
        <v>0</v>
      </c>
      <c r="F20" s="3" t="s">
        <v>0</v>
      </c>
      <c r="L20" s="3" t="s">
        <v>0</v>
      </c>
    </row>
    <row r="21" ht="12.75">
      <c r="I21" s="3" t="s">
        <v>0</v>
      </c>
    </row>
    <row r="28" spans="3:17" ht="12.75">
      <c r="C28" s="8">
        <v>2</v>
      </c>
      <c r="D28" s="8">
        <v>4</v>
      </c>
      <c r="E28" s="8">
        <v>6</v>
      </c>
      <c r="F28" s="8">
        <v>8</v>
      </c>
      <c r="G28" s="8">
        <v>10</v>
      </c>
      <c r="H28" s="8">
        <v>12</v>
      </c>
      <c r="I28" s="8">
        <v>14</v>
      </c>
      <c r="J28" s="8">
        <v>16</v>
      </c>
      <c r="K28" s="8">
        <v>18</v>
      </c>
      <c r="L28" s="8">
        <v>20</v>
      </c>
      <c r="M28" s="8">
        <v>22</v>
      </c>
      <c r="N28" s="8">
        <v>24</v>
      </c>
      <c r="O28" s="8">
        <v>26</v>
      </c>
      <c r="P28" s="8">
        <v>28</v>
      </c>
      <c r="Q28" s="8">
        <v>30</v>
      </c>
    </row>
    <row r="36" spans="1:2" ht="12.75">
      <c r="A36" s="16"/>
      <c r="B36" s="1">
        <v>0.1</v>
      </c>
    </row>
  </sheetData>
  <sheetProtection/>
  <mergeCells count="2">
    <mergeCell ref="B2:V2"/>
    <mergeCell ref="B6:Q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/>
      <c r="N4"/>
      <c r="O4"/>
      <c r="P4"/>
      <c r="Q4"/>
      <c r="R4"/>
      <c r="S4"/>
      <c r="T4"/>
      <c r="U4"/>
      <c r="V4"/>
    </row>
    <row r="5" spans="1:12" s="1" customFormat="1" ht="12.75">
      <c r="A5" s="12" t="s">
        <v>2</v>
      </c>
      <c r="B5" s="25">
        <v>-200</v>
      </c>
      <c r="C5" s="25">
        <v>120</v>
      </c>
      <c r="D5" s="25">
        <v>140</v>
      </c>
      <c r="E5" s="12"/>
      <c r="F5" s="12"/>
      <c r="G5" s="12"/>
      <c r="H5" s="12"/>
      <c r="I5" s="12"/>
      <c r="J5" s="12"/>
      <c r="K5" s="12"/>
      <c r="L5" s="12"/>
    </row>
    <row r="6" s="1" customFormat="1" ht="12.75"/>
    <row r="7" spans="2:17" s="2" customFormat="1" ht="13.5">
      <c r="B7" s="52" t="s">
        <v>3</v>
      </c>
      <c r="C7" s="52"/>
      <c r="D7" s="52"/>
      <c r="E7" s="52"/>
      <c r="F7" s="52"/>
      <c r="G7" s="52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4" customFormat="1" ht="12.75">
      <c r="A8" s="6"/>
      <c r="B8" s="41">
        <v>0</v>
      </c>
      <c r="C8" s="41">
        <v>5</v>
      </c>
      <c r="D8" s="41">
        <v>10</v>
      </c>
      <c r="E8" s="41">
        <v>15</v>
      </c>
      <c r="F8" s="41">
        <v>20</v>
      </c>
      <c r="G8" s="41">
        <v>25</v>
      </c>
      <c r="H8" s="1"/>
      <c r="I8" s="1"/>
      <c r="J8" s="1"/>
      <c r="K8" s="1"/>
      <c r="L8" s="1"/>
      <c r="M8" s="1"/>
      <c r="N8" s="1"/>
      <c r="O8" s="1"/>
      <c r="P8" s="1"/>
      <c r="Q8" s="1"/>
    </row>
    <row r="9" spans="1:7" s="1" customFormat="1" ht="12.75">
      <c r="A9" s="23" t="s">
        <v>1</v>
      </c>
      <c r="B9" s="42">
        <f aca="true" t="shared" si="0" ref="B9:G9">$B$5+NPV(B$8/100,$C$5:$L$5)</f>
        <v>60</v>
      </c>
      <c r="C9" s="42">
        <f t="shared" si="0"/>
        <v>41.26984126984124</v>
      </c>
      <c r="D9" s="42">
        <f t="shared" si="0"/>
        <v>24.793388429752042</v>
      </c>
      <c r="E9" s="42">
        <f t="shared" si="0"/>
        <v>10.207939508506655</v>
      </c>
      <c r="F9" s="42">
        <f t="shared" si="0"/>
        <v>-2.777777777777743</v>
      </c>
      <c r="G9" s="42">
        <f t="shared" si="0"/>
        <v>-14.400000000000006</v>
      </c>
    </row>
    <row r="10" spans="1:17" s="1" customFormat="1" ht="13.5" thickBot="1">
      <c r="A10" s="7" t="s">
        <v>5</v>
      </c>
      <c r="B10" s="43">
        <f>IRR(B5:V5)</f>
        <v>0.18881944173074205</v>
      </c>
      <c r="C10" s="38"/>
      <c r="D10" s="38"/>
      <c r="E10" s="38"/>
      <c r="F10" s="38"/>
      <c r="G10" s="38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="1" customFormat="1" ht="13.5" thickTop="1"/>
    <row r="12" s="1" customFormat="1" ht="12.75"/>
    <row r="13" s="1" customFormat="1" ht="12.75">
      <c r="A13" s="1" t="s">
        <v>0</v>
      </c>
    </row>
    <row r="14" s="1" customFormat="1" ht="12.75">
      <c r="Q14" s="1" t="s">
        <v>0</v>
      </c>
    </row>
    <row r="17" spans="4:12" ht="12.75">
      <c r="D17" s="3" t="s">
        <v>0</v>
      </c>
      <c r="E17" s="3" t="s">
        <v>0</v>
      </c>
      <c r="L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9" spans="3:17" ht="12.75">
      <c r="C29" s="11">
        <v>5</v>
      </c>
      <c r="D29" s="11">
        <v>10</v>
      </c>
      <c r="E29" s="11">
        <v>15</v>
      </c>
      <c r="F29" s="11">
        <v>20</v>
      </c>
      <c r="G29" s="11">
        <v>25</v>
      </c>
      <c r="H29" s="8">
        <v>12</v>
      </c>
      <c r="I29" s="8">
        <v>14</v>
      </c>
      <c r="J29" s="8">
        <v>16</v>
      </c>
      <c r="K29" s="8">
        <v>18</v>
      </c>
      <c r="L29" s="8">
        <v>20</v>
      </c>
      <c r="M29" s="8">
        <v>22</v>
      </c>
      <c r="N29" s="8">
        <v>24</v>
      </c>
      <c r="O29" s="8">
        <v>26</v>
      </c>
      <c r="P29" s="8">
        <v>28</v>
      </c>
      <c r="Q29" s="8">
        <v>30</v>
      </c>
    </row>
  </sheetData>
  <sheetProtection/>
  <mergeCells count="2">
    <mergeCell ref="B7:G7"/>
    <mergeCell ref="B3:L3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="2" customFormat="1" ht="13.5">
      <c r="D3" s="5"/>
    </row>
    <row r="4" spans="1:22" s="2" customFormat="1" ht="13.5">
      <c r="A4" s="1"/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1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7" s="1" customFormat="1" ht="12.75">
      <c r="A6" s="1" t="s">
        <v>2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="1" customFormat="1" ht="13.5">
      <c r="A7" s="2"/>
    </row>
    <row r="8" s="2" customFormat="1" ht="13.5"/>
    <row r="9" spans="1:17" s="2" customFormat="1" ht="13.5">
      <c r="A9" s="11"/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2:27" s="4" customFormat="1" ht="12.75"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1" customFormat="1" ht="12.75">
      <c r="A11" s="23" t="s">
        <v>1</v>
      </c>
      <c r="B11" s="42">
        <f aca="true" t="shared" si="0" ref="B11:Q11">$B$6+NPV(B$10/100,$C$6:$V$6)</f>
        <v>-15</v>
      </c>
      <c r="C11" s="42">
        <f t="shared" si="0"/>
        <v>-8.409568695596718</v>
      </c>
      <c r="D11" s="42">
        <f t="shared" si="0"/>
        <v>-2.391913613372708</v>
      </c>
      <c r="E11" s="42">
        <f t="shared" si="0"/>
        <v>3.1156329319886</v>
      </c>
      <c r="F11" s="42">
        <f t="shared" si="0"/>
        <v>8.167669147204037</v>
      </c>
      <c r="G11" s="42">
        <f t="shared" si="0"/>
        <v>12.8119043036057</v>
      </c>
      <c r="H11" s="42">
        <f t="shared" si="0"/>
        <v>17.090147346064896</v>
      </c>
      <c r="I11" s="42">
        <f t="shared" si="0"/>
        <v>21.03913771625544</v>
      </c>
      <c r="J11" s="42">
        <f t="shared" si="0"/>
        <v>24.691245965791566</v>
      </c>
      <c r="K11" s="42">
        <f t="shared" si="0"/>
        <v>28.07506651833637</v>
      </c>
      <c r="L11" s="42">
        <f t="shared" si="0"/>
        <v>31.215920781893004</v>
      </c>
      <c r="M11" s="42">
        <f t="shared" si="0"/>
        <v>34.13628548439499</v>
      </c>
      <c r="N11" s="42">
        <f t="shared" si="0"/>
        <v>36.85615843096431</v>
      </c>
      <c r="O11" s="42">
        <f t="shared" si="0"/>
        <v>39.39337172311278</v>
      </c>
      <c r="P11" s="42">
        <f t="shared" si="0"/>
        <v>41.76386073231697</v>
      </c>
      <c r="Q11" s="42">
        <f t="shared" si="0"/>
        <v>43.981895699622676</v>
      </c>
    </row>
    <row r="12" spans="1:17" s="1" customFormat="1" ht="13.5" thickBot="1">
      <c r="A12" s="7" t="s">
        <v>5</v>
      </c>
      <c r="B12" s="43">
        <f>IRR(B6:V6)</f>
        <v>0.04847191052053934</v>
      </c>
      <c r="C12" s="38"/>
      <c r="D12" s="38"/>
      <c r="E12" s="38"/>
      <c r="F12" s="38"/>
      <c r="G12" s="38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1" customFormat="1" ht="13.5" thickTop="1"/>
    <row r="14" s="1" customFormat="1" ht="12.75">
      <c r="A14" s="1" t="s">
        <v>0</v>
      </c>
    </row>
    <row r="15" s="1" customFormat="1" ht="12.75"/>
    <row r="16" s="1" customFormat="1" ht="12.75">
      <c r="A16" s="3"/>
    </row>
    <row r="19" spans="4:5" ht="12.75">
      <c r="D19" s="3" t="s">
        <v>0</v>
      </c>
      <c r="E19" s="3" t="s">
        <v>0</v>
      </c>
    </row>
    <row r="21" ht="12.75">
      <c r="D21" s="3" t="s">
        <v>0</v>
      </c>
    </row>
    <row r="23" spans="4:6" ht="12.75">
      <c r="D23" s="3" t="s">
        <v>0</v>
      </c>
      <c r="F23" s="3" t="s">
        <v>0</v>
      </c>
    </row>
    <row r="31" spans="3:7" ht="12.75">
      <c r="C31" s="11">
        <v>2</v>
      </c>
      <c r="D31" s="11">
        <v>4</v>
      </c>
      <c r="E31" s="11">
        <v>6</v>
      </c>
      <c r="F31" s="11">
        <v>8</v>
      </c>
      <c r="G31" s="11">
        <v>10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1" t="s">
        <v>2</v>
      </c>
      <c r="B4" s="52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2:22" s="1" customFormat="1" ht="12.75">
      <c r="B5" s="1">
        <v>0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</row>
    <row r="6" spans="1:7" s="1" customFormat="1" ht="12.75">
      <c r="A6" s="1" t="s">
        <v>28</v>
      </c>
      <c r="B6" s="16">
        <v>100</v>
      </c>
      <c r="C6" s="16">
        <v>-23</v>
      </c>
      <c r="D6" s="16">
        <v>-23</v>
      </c>
      <c r="E6" s="16">
        <v>-23</v>
      </c>
      <c r="F6" s="16">
        <v>-23</v>
      </c>
      <c r="G6" s="16">
        <v>-23</v>
      </c>
    </row>
    <row r="7" spans="1:7" s="1" customFormat="1" ht="12.75">
      <c r="A7" s="1" t="s">
        <v>29</v>
      </c>
      <c r="B7" s="16">
        <f aca="true" t="shared" si="0" ref="B7:G7">-1*B6</f>
        <v>-100</v>
      </c>
      <c r="C7" s="16">
        <f t="shared" si="0"/>
        <v>23</v>
      </c>
      <c r="D7" s="16">
        <f t="shared" si="0"/>
        <v>23</v>
      </c>
      <c r="E7" s="16">
        <f t="shared" si="0"/>
        <v>23</v>
      </c>
      <c r="F7" s="16">
        <f t="shared" si="0"/>
        <v>23</v>
      </c>
      <c r="G7" s="16">
        <f t="shared" si="0"/>
        <v>23</v>
      </c>
    </row>
    <row r="8" s="2" customFormat="1" ht="13.5"/>
    <row r="9" spans="1:17" s="2" customFormat="1" ht="13.5">
      <c r="A9" s="9" t="s">
        <v>1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7" s="4" customFormat="1" ht="12.75">
      <c r="A10" s="6"/>
      <c r="B10" s="41">
        <v>0</v>
      </c>
      <c r="C10" s="41">
        <v>2</v>
      </c>
      <c r="D10" s="41">
        <v>4</v>
      </c>
      <c r="E10" s="41">
        <v>6</v>
      </c>
      <c r="F10" s="41">
        <v>8</v>
      </c>
      <c r="G10" s="41">
        <v>10</v>
      </c>
      <c r="H10" s="41">
        <v>12</v>
      </c>
      <c r="I10" s="41">
        <v>14</v>
      </c>
      <c r="J10" s="41">
        <v>16</v>
      </c>
      <c r="K10" s="41">
        <v>18</v>
      </c>
      <c r="L10" s="41">
        <v>20</v>
      </c>
      <c r="M10" s="41">
        <v>22</v>
      </c>
      <c r="N10" s="41">
        <v>24</v>
      </c>
      <c r="O10" s="41">
        <v>26</v>
      </c>
      <c r="P10" s="41">
        <v>28</v>
      </c>
      <c r="Q10" s="41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17" s="9" customFormat="1" ht="12.75">
      <c r="A11" s="1" t="s">
        <v>28</v>
      </c>
      <c r="B11" s="45">
        <f aca="true" t="shared" si="1" ref="B11:Q11">$B$6+NPV(B$10/100,$C$6:$V$6)</f>
        <v>-15</v>
      </c>
      <c r="C11" s="45">
        <f t="shared" si="1"/>
        <v>-8.409568695596718</v>
      </c>
      <c r="D11" s="45">
        <f t="shared" si="1"/>
        <v>-2.391913613372708</v>
      </c>
      <c r="E11" s="45">
        <f t="shared" si="1"/>
        <v>3.1156329319886</v>
      </c>
      <c r="F11" s="45">
        <f t="shared" si="1"/>
        <v>8.167669147204037</v>
      </c>
      <c r="G11" s="45">
        <f t="shared" si="1"/>
        <v>12.8119043036057</v>
      </c>
      <c r="H11" s="45">
        <f t="shared" si="1"/>
        <v>17.090147346064896</v>
      </c>
      <c r="I11" s="45">
        <f t="shared" si="1"/>
        <v>21.03913771625544</v>
      </c>
      <c r="J11" s="45">
        <f t="shared" si="1"/>
        <v>24.691245965791566</v>
      </c>
      <c r="K11" s="45">
        <f t="shared" si="1"/>
        <v>28.07506651833637</v>
      </c>
      <c r="L11" s="45">
        <f t="shared" si="1"/>
        <v>31.215920781893004</v>
      </c>
      <c r="M11" s="45">
        <f t="shared" si="1"/>
        <v>34.13628548439499</v>
      </c>
      <c r="N11" s="45">
        <f t="shared" si="1"/>
        <v>36.85615843096431</v>
      </c>
      <c r="O11" s="45">
        <f t="shared" si="1"/>
        <v>39.39337172311278</v>
      </c>
      <c r="P11" s="45">
        <f t="shared" si="1"/>
        <v>41.76386073231697</v>
      </c>
      <c r="Q11" s="45">
        <f t="shared" si="1"/>
        <v>43.981895699622676</v>
      </c>
    </row>
    <row r="12" spans="1:17" ht="12.75">
      <c r="A12" s="1" t="s">
        <v>29</v>
      </c>
      <c r="B12" s="46">
        <f>$B$7+NPV(B$10/100,$C$7:$V$7)</f>
        <v>15</v>
      </c>
      <c r="C12" s="46">
        <f aca="true" t="shared" si="2" ref="C12:Q12">$B$7+NPV(C$10/100,$C$7:$V$7)</f>
        <v>8.409568695596718</v>
      </c>
      <c r="D12" s="46">
        <f t="shared" si="2"/>
        <v>2.391913613372708</v>
      </c>
      <c r="E12" s="46">
        <f t="shared" si="2"/>
        <v>-3.1156329319886</v>
      </c>
      <c r="F12" s="46">
        <f t="shared" si="2"/>
        <v>-8.167669147204037</v>
      </c>
      <c r="G12" s="46">
        <f t="shared" si="2"/>
        <v>-12.8119043036057</v>
      </c>
      <c r="H12" s="46">
        <f t="shared" si="2"/>
        <v>-17.090147346064896</v>
      </c>
      <c r="I12" s="46">
        <f t="shared" si="2"/>
        <v>-21.03913771625544</v>
      </c>
      <c r="J12" s="46">
        <f t="shared" si="2"/>
        <v>-24.691245965791566</v>
      </c>
      <c r="K12" s="46">
        <f t="shared" si="2"/>
        <v>-28.07506651833637</v>
      </c>
      <c r="L12" s="46">
        <f t="shared" si="2"/>
        <v>-31.215920781893004</v>
      </c>
      <c r="M12" s="46">
        <f t="shared" si="2"/>
        <v>-34.13628548439499</v>
      </c>
      <c r="N12" s="46">
        <f t="shared" si="2"/>
        <v>-36.85615843096431</v>
      </c>
      <c r="O12" s="46">
        <f t="shared" si="2"/>
        <v>-39.39337172311278</v>
      </c>
      <c r="P12" s="46">
        <f t="shared" si="2"/>
        <v>-41.76386073231697</v>
      </c>
      <c r="Q12" s="46">
        <f t="shared" si="2"/>
        <v>-43.981895699622676</v>
      </c>
    </row>
    <row r="13" spans="1:17" s="1" customFormat="1" ht="13.5" thickBot="1">
      <c r="A13" s="7" t="s">
        <v>5</v>
      </c>
      <c r="B13" s="43">
        <f>IRR(B6:V6)</f>
        <v>0.04847191052053934</v>
      </c>
      <c r="C13" s="38"/>
      <c r="D13" s="38"/>
      <c r="E13" s="38"/>
      <c r="F13" s="38"/>
      <c r="G13" s="38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1" customFormat="1" ht="13.5" thickTop="1"/>
    <row r="15" s="1" customFormat="1" ht="12.75"/>
    <row r="16" s="1" customFormat="1" ht="12.75">
      <c r="A16" s="1" t="s">
        <v>0</v>
      </c>
    </row>
    <row r="17" s="1" customFormat="1" ht="12.75"/>
    <row r="18" ht="12.75">
      <c r="L18" s="3" t="s">
        <v>0</v>
      </c>
    </row>
    <row r="19" ht="12.75">
      <c r="L19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2" spans="1:17" ht="12.75">
      <c r="A32" s="11"/>
      <c r="B32" s="11">
        <v>2</v>
      </c>
      <c r="C32" s="11">
        <v>4</v>
      </c>
      <c r="D32" s="11">
        <v>6</v>
      </c>
      <c r="E32" s="11">
        <v>8</v>
      </c>
      <c r="F32" s="11">
        <v>10</v>
      </c>
      <c r="G32" s="8">
        <v>10</v>
      </c>
      <c r="H32" s="8">
        <v>12</v>
      </c>
      <c r="I32" s="8">
        <v>14</v>
      </c>
      <c r="J32" s="8">
        <v>16</v>
      </c>
      <c r="K32" s="8">
        <v>18</v>
      </c>
      <c r="L32" s="8">
        <v>20</v>
      </c>
      <c r="M32" s="8">
        <v>22</v>
      </c>
      <c r="N32" s="8">
        <v>24</v>
      </c>
      <c r="O32" s="8">
        <v>26</v>
      </c>
      <c r="P32" s="8">
        <v>28</v>
      </c>
      <c r="Q32" s="8">
        <v>30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7.57421875" style="17" customWidth="1"/>
    <col min="2" max="16384" width="9.140625" style="17" customWidth="1"/>
  </cols>
  <sheetData>
    <row r="1" ht="15">
      <c r="A1" s="5" t="s">
        <v>26</v>
      </c>
    </row>
    <row r="2" ht="15"/>
    <row r="3" ht="15"/>
    <row r="4" ht="15">
      <c r="A4" s="17" t="s">
        <v>20</v>
      </c>
    </row>
    <row r="5" spans="2:4" ht="15">
      <c r="B5" s="53" t="s">
        <v>4</v>
      </c>
      <c r="C5" s="53"/>
      <c r="D5" s="53"/>
    </row>
    <row r="6" spans="1:4" ht="15">
      <c r="A6" s="18" t="s">
        <v>6</v>
      </c>
      <c r="B6" s="18">
        <v>0</v>
      </c>
      <c r="C6" s="18">
        <v>1</v>
      </c>
      <c r="D6" s="18">
        <v>2</v>
      </c>
    </row>
    <row r="7" spans="1:4" ht="15">
      <c r="A7" s="17" t="s">
        <v>7</v>
      </c>
      <c r="B7" s="28">
        <v>-200</v>
      </c>
      <c r="C7" s="28">
        <v>120</v>
      </c>
      <c r="D7" s="28">
        <v>140</v>
      </c>
    </row>
    <row r="8" spans="1:4" ht="15">
      <c r="A8" s="17" t="s">
        <v>8</v>
      </c>
      <c r="B8" s="28">
        <v>-390</v>
      </c>
      <c r="C8" s="28">
        <v>270</v>
      </c>
      <c r="D8" s="28">
        <v>220</v>
      </c>
    </row>
    <row r="9" spans="1:4" ht="15">
      <c r="A9" s="18" t="s">
        <v>15</v>
      </c>
      <c r="B9" s="29">
        <v>-600</v>
      </c>
      <c r="C9" s="29">
        <v>300</v>
      </c>
      <c r="D9" s="29">
        <v>350</v>
      </c>
    </row>
    <row r="11" ht="15">
      <c r="A11" s="17" t="s">
        <v>1</v>
      </c>
    </row>
    <row r="12" spans="2:4" ht="15">
      <c r="B12" s="53" t="s">
        <v>6</v>
      </c>
      <c r="C12" s="53"/>
      <c r="D12" s="53"/>
    </row>
    <row r="13" spans="1:4" ht="15">
      <c r="A13" s="18" t="s">
        <v>23</v>
      </c>
      <c r="B13" s="19" t="s">
        <v>7</v>
      </c>
      <c r="C13" s="19" t="s">
        <v>8</v>
      </c>
      <c r="D13" s="19" t="s">
        <v>15</v>
      </c>
    </row>
    <row r="14" spans="1:4" ht="15">
      <c r="A14" s="20">
        <v>0</v>
      </c>
      <c r="B14" s="21">
        <f aca="true" t="shared" si="0" ref="B14:B26">$B$7+NPV($A14/100,$C$7,$D$7)</f>
        <v>60</v>
      </c>
      <c r="C14" s="21">
        <f aca="true" t="shared" si="1" ref="C14:C26">$B$8+NPV($A14/100,$C$8,$D$8)</f>
        <v>100</v>
      </c>
      <c r="D14" s="21">
        <f aca="true" t="shared" si="2" ref="D14:D26">$B$9+NPV($A14/100,$C$9,$D$9)</f>
        <v>50</v>
      </c>
    </row>
    <row r="15" spans="1:4" ht="15">
      <c r="A15" s="20">
        <v>2</v>
      </c>
      <c r="B15" s="21">
        <f t="shared" si="0"/>
        <v>52.21068819684737</v>
      </c>
      <c r="C15" s="21">
        <f t="shared" si="1"/>
        <v>86.16301422529796</v>
      </c>
      <c r="D15" s="21">
        <f t="shared" si="2"/>
        <v>30.526720492118443</v>
      </c>
    </row>
    <row r="16" spans="1:4" ht="15">
      <c r="A16" s="20">
        <v>4</v>
      </c>
      <c r="B16" s="21">
        <f t="shared" si="0"/>
        <v>44.822485207100584</v>
      </c>
      <c r="C16" s="21">
        <f t="shared" si="1"/>
        <v>73.01775147928993</v>
      </c>
      <c r="D16" s="21">
        <f t="shared" si="2"/>
        <v>12.056213017751475</v>
      </c>
    </row>
    <row r="17" spans="1:4" ht="15">
      <c r="A17" s="20">
        <v>6</v>
      </c>
      <c r="B17" s="21">
        <f t="shared" si="0"/>
        <v>37.80704877180489</v>
      </c>
      <c r="C17" s="21">
        <f t="shared" si="1"/>
        <v>60.5161979352082</v>
      </c>
      <c r="D17" s="21">
        <f t="shared" si="2"/>
        <v>-5.482378070487698</v>
      </c>
    </row>
    <row r="18" spans="1:7" ht="15">
      <c r="A18" s="20">
        <v>8</v>
      </c>
      <c r="B18" s="21">
        <f t="shared" si="0"/>
        <v>31.138545953360733</v>
      </c>
      <c r="C18" s="21">
        <f t="shared" si="1"/>
        <v>48.61454046639227</v>
      </c>
      <c r="D18" s="21">
        <f t="shared" si="2"/>
        <v>-22.153635116598025</v>
      </c>
      <c r="G18" s="17" t="s">
        <v>0</v>
      </c>
    </row>
    <row r="19" spans="1:4" ht="15">
      <c r="A19" s="20">
        <v>10</v>
      </c>
      <c r="B19" s="21">
        <f t="shared" si="0"/>
        <v>24.793388429752042</v>
      </c>
      <c r="C19" s="21">
        <f t="shared" si="1"/>
        <v>37.27272727272725</v>
      </c>
      <c r="D19" s="21">
        <f t="shared" si="2"/>
        <v>-38.01652892561992</v>
      </c>
    </row>
    <row r="20" spans="1:4" ht="15">
      <c r="A20" s="20">
        <v>12</v>
      </c>
      <c r="B20" s="21">
        <f t="shared" si="0"/>
        <v>18.74999999999997</v>
      </c>
      <c r="C20" s="21">
        <f t="shared" si="1"/>
        <v>26.454081632653015</v>
      </c>
      <c r="D20" s="21">
        <f t="shared" si="2"/>
        <v>-53.125</v>
      </c>
    </row>
    <row r="21" spans="1:4" ht="15">
      <c r="A21" s="20">
        <v>14</v>
      </c>
      <c r="B21" s="21">
        <f t="shared" si="0"/>
        <v>12.988611880578588</v>
      </c>
      <c r="C21" s="21">
        <f t="shared" si="1"/>
        <v>16.12496152662351</v>
      </c>
      <c r="D21" s="21">
        <f t="shared" si="2"/>
        <v>-67.52847029855343</v>
      </c>
    </row>
    <row r="22" spans="1:5" ht="15">
      <c r="A22" s="20">
        <v>16</v>
      </c>
      <c r="B22" s="21">
        <f t="shared" si="0"/>
        <v>7.491082045184328</v>
      </c>
      <c r="C22" s="21">
        <f t="shared" si="1"/>
        <v>6.254458977407921</v>
      </c>
      <c r="D22" s="21">
        <f t="shared" si="2"/>
        <v>-81.27229488703927</v>
      </c>
      <c r="E22" s="17" t="s">
        <v>0</v>
      </c>
    </row>
    <row r="23" spans="1:4" ht="15">
      <c r="A23" s="20">
        <v>18</v>
      </c>
      <c r="B23" s="21">
        <f t="shared" si="0"/>
        <v>2.2407354208560832</v>
      </c>
      <c r="C23" s="21">
        <f t="shared" si="1"/>
        <v>-3.185866130422255</v>
      </c>
      <c r="D23" s="21">
        <f t="shared" si="2"/>
        <v>-94.39816144785976</v>
      </c>
    </row>
    <row r="24" spans="1:4" ht="15">
      <c r="A24" s="20">
        <v>20</v>
      </c>
      <c r="B24" s="21">
        <f t="shared" si="0"/>
        <v>-2.777777777777743</v>
      </c>
      <c r="C24" s="21">
        <f t="shared" si="1"/>
        <v>-12.222222222222172</v>
      </c>
      <c r="D24" s="21">
        <f t="shared" si="2"/>
        <v>-106.94444444444434</v>
      </c>
    </row>
    <row r="25" spans="1:4" ht="15">
      <c r="A25" s="20">
        <v>22</v>
      </c>
      <c r="B25" s="21">
        <f t="shared" si="0"/>
        <v>-7.578607901101833</v>
      </c>
      <c r="C25" s="21">
        <f t="shared" si="1"/>
        <v>-20.87879602257459</v>
      </c>
      <c r="D25" s="21">
        <f t="shared" si="2"/>
        <v>-118.94651975275463</v>
      </c>
    </row>
    <row r="26" spans="1:4" ht="15.75" thickBot="1">
      <c r="A26" s="26">
        <v>24</v>
      </c>
      <c r="B26" s="27">
        <f t="shared" si="0"/>
        <v>-12.174817898022894</v>
      </c>
      <c r="C26" s="27">
        <f t="shared" si="1"/>
        <v>-29.177939646201878</v>
      </c>
      <c r="D26" s="27">
        <f t="shared" si="2"/>
        <v>-130.43704474505722</v>
      </c>
    </row>
    <row r="27" ht="15.75" thickTop="1">
      <c r="F27" s="17" t="s">
        <v>0</v>
      </c>
    </row>
    <row r="32" ht="15">
      <c r="D32" s="17" t="s">
        <v>0</v>
      </c>
    </row>
    <row r="40" ht="15">
      <c r="F40" s="17" t="s">
        <v>0</v>
      </c>
    </row>
  </sheetData>
  <sheetProtection/>
  <mergeCells count="2">
    <mergeCell ref="B5:D5"/>
    <mergeCell ref="B12:D1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-340</v>
      </c>
      <c r="C5" s="16">
        <v>200</v>
      </c>
      <c r="D5" s="16">
        <v>250</v>
      </c>
    </row>
    <row r="6" s="1" customFormat="1" ht="12.75"/>
    <row r="7" spans="2:17" s="2" customFormat="1" ht="13.5">
      <c r="B7" s="52" t="s">
        <v>23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7" s="4" customFormat="1" ht="12.75">
      <c r="A8" s="6"/>
      <c r="B8" s="41">
        <v>0</v>
      </c>
      <c r="C8" s="41">
        <v>2</v>
      </c>
      <c r="D8" s="41">
        <v>4</v>
      </c>
      <c r="E8" s="41">
        <v>6</v>
      </c>
      <c r="F8" s="41">
        <v>8</v>
      </c>
      <c r="G8" s="41">
        <v>10</v>
      </c>
      <c r="H8" s="41">
        <v>12</v>
      </c>
      <c r="I8" s="41">
        <v>14</v>
      </c>
      <c r="J8" s="41">
        <v>16</v>
      </c>
      <c r="K8" s="41">
        <v>18</v>
      </c>
      <c r="L8" s="41">
        <v>20</v>
      </c>
      <c r="M8" s="41">
        <v>22</v>
      </c>
      <c r="N8" s="41">
        <v>24</v>
      </c>
      <c r="O8" s="41">
        <v>26</v>
      </c>
      <c r="P8" s="41">
        <v>28</v>
      </c>
      <c r="Q8" s="41">
        <v>30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7" s="1" customFormat="1" ht="12.75">
      <c r="A9" s="23" t="s">
        <v>1</v>
      </c>
      <c r="B9" s="42">
        <f aca="true" t="shared" si="0" ref="B9:Q9">$B$5+NPV(B$8/100,$C$5:$V$5)</f>
        <v>110</v>
      </c>
      <c r="C9" s="42">
        <f t="shared" si="0"/>
        <v>96.37062668204538</v>
      </c>
      <c r="D9" s="42">
        <f t="shared" si="0"/>
        <v>83.44674556213016</v>
      </c>
      <c r="E9" s="42">
        <f t="shared" si="0"/>
        <v>71.17835528657878</v>
      </c>
      <c r="F9" s="42">
        <f t="shared" si="0"/>
        <v>59.51989026063097</v>
      </c>
      <c r="G9" s="42">
        <f t="shared" si="0"/>
        <v>48.42975206611567</v>
      </c>
      <c r="H9" s="42">
        <f t="shared" si="0"/>
        <v>37.86989795918362</v>
      </c>
      <c r="I9" s="42">
        <f t="shared" si="0"/>
        <v>27.805478608802673</v>
      </c>
      <c r="J9" s="42">
        <f t="shared" si="0"/>
        <v>18.204518430439975</v>
      </c>
      <c r="K9" s="42">
        <f t="shared" si="0"/>
        <v>9.037632864119587</v>
      </c>
      <c r="L9" s="42">
        <f t="shared" si="0"/>
        <v>0.2777777777778283</v>
      </c>
      <c r="M9" s="42">
        <f t="shared" si="0"/>
        <v>-8.09997312550388</v>
      </c>
      <c r="N9" s="42">
        <f t="shared" si="0"/>
        <v>-16.118626430801214</v>
      </c>
      <c r="O9" s="42">
        <f t="shared" si="0"/>
        <v>-23.799445704207585</v>
      </c>
      <c r="P9" s="42">
        <f t="shared" si="0"/>
        <v>-31.162109375</v>
      </c>
      <c r="Q9" s="42">
        <f t="shared" si="0"/>
        <v>-38.224852071005955</v>
      </c>
    </row>
    <row r="10" spans="1:17" s="1" customFormat="1" ht="12.75">
      <c r="A10" s="9"/>
      <c r="B10" s="47"/>
      <c r="C10" s="47">
        <v>2</v>
      </c>
      <c r="D10" s="47">
        <v>4</v>
      </c>
      <c r="E10" s="47">
        <v>6</v>
      </c>
      <c r="F10" s="47">
        <v>8</v>
      </c>
      <c r="G10" s="47">
        <v>10</v>
      </c>
      <c r="H10" s="47">
        <v>12</v>
      </c>
      <c r="I10" s="47">
        <v>14</v>
      </c>
      <c r="J10" s="45"/>
      <c r="K10" s="45"/>
      <c r="L10" s="45"/>
      <c r="M10" s="45"/>
      <c r="N10" s="45"/>
      <c r="O10" s="45"/>
      <c r="P10" s="45"/>
      <c r="Q10" s="45"/>
    </row>
    <row r="11" spans="1:17" s="1" customFormat="1" ht="13.5" thickBot="1">
      <c r="A11" s="15" t="s">
        <v>5</v>
      </c>
      <c r="B11" s="48">
        <f>IRR(B5:V5)</f>
        <v>0.200649118081202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="1" customFormat="1" ht="13.5" thickTop="1"/>
    <row r="13" s="1" customFormat="1" ht="12.75">
      <c r="A13" s="1" t="s">
        <v>0</v>
      </c>
    </row>
    <row r="14" s="1" customFormat="1" ht="12.75"/>
    <row r="15" ht="12.75">
      <c r="L15" s="3" t="s">
        <v>0</v>
      </c>
    </row>
    <row r="17" spans="4:5" ht="12.75">
      <c r="D17" s="3" t="s">
        <v>0</v>
      </c>
      <c r="E17" s="3" t="s">
        <v>0</v>
      </c>
    </row>
    <row r="19" ht="12.75">
      <c r="D19" s="3" t="s">
        <v>0</v>
      </c>
    </row>
    <row r="21" spans="4:6" ht="12.75">
      <c r="D21" s="3" t="s">
        <v>0</v>
      </c>
      <c r="F21" s="3" t="s">
        <v>0</v>
      </c>
    </row>
    <row r="22" ht="12.75">
      <c r="Q22" s="3" t="s">
        <v>0</v>
      </c>
    </row>
    <row r="30" spans="2:17" ht="12.75">
      <c r="B30" s="11"/>
      <c r="C30" s="11">
        <v>2</v>
      </c>
      <c r="D30" s="11">
        <v>4</v>
      </c>
      <c r="E30" s="11">
        <v>6</v>
      </c>
      <c r="F30" s="11">
        <v>8</v>
      </c>
      <c r="G30" s="11">
        <v>10</v>
      </c>
      <c r="H30" s="11">
        <v>12</v>
      </c>
      <c r="I30" s="11">
        <v>14</v>
      </c>
      <c r="J30" s="11">
        <v>16</v>
      </c>
      <c r="K30" s="11">
        <v>18</v>
      </c>
      <c r="L30" s="11">
        <v>20</v>
      </c>
      <c r="M30" s="11">
        <v>22</v>
      </c>
      <c r="N30" s="11">
        <v>24</v>
      </c>
      <c r="O30" s="11">
        <v>26</v>
      </c>
      <c r="P30" s="11">
        <v>28</v>
      </c>
      <c r="Q30" s="11">
        <v>30</v>
      </c>
    </row>
  </sheetData>
  <sheetProtection/>
  <mergeCells count="2">
    <mergeCell ref="B3:V3"/>
    <mergeCell ref="B7:Q7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2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26</v>
      </c>
      <c r="D1" s="5"/>
    </row>
    <row r="2" s="2" customFormat="1" ht="13.5">
      <c r="D2" s="5"/>
    </row>
    <row r="3" spans="2:22" s="2" customFormat="1" ht="13.5">
      <c r="B3" s="52" t="s">
        <v>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2:12" s="1" customFormat="1" ht="12.75">
      <c r="B4" s="1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</row>
    <row r="5" spans="1:4" s="1" customFormat="1" ht="12.75">
      <c r="A5" s="1" t="s">
        <v>2</v>
      </c>
      <c r="B5" s="16">
        <v>-620</v>
      </c>
      <c r="C5" s="16">
        <v>1580</v>
      </c>
      <c r="D5" s="16">
        <v>-990</v>
      </c>
    </row>
    <row r="6" s="1" customFormat="1" ht="12.75"/>
    <row r="7" s="2" customFormat="1" ht="13.5"/>
    <row r="8" spans="2:17" s="2" customFormat="1" ht="13.5">
      <c r="B8" s="52" t="s">
        <v>3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27" s="4" customFormat="1" ht="12.75">
      <c r="A9" s="6"/>
      <c r="B9" s="41">
        <v>0</v>
      </c>
      <c r="C9" s="41">
        <v>5</v>
      </c>
      <c r="D9" s="41">
        <v>10</v>
      </c>
      <c r="E9" s="41">
        <v>15</v>
      </c>
      <c r="F9" s="41">
        <v>20</v>
      </c>
      <c r="G9" s="41">
        <v>25</v>
      </c>
      <c r="H9" s="41">
        <v>30</v>
      </c>
      <c r="I9" s="41">
        <v>35</v>
      </c>
      <c r="J9" s="41">
        <v>40</v>
      </c>
      <c r="K9" s="41">
        <v>45</v>
      </c>
      <c r="L9" s="41">
        <v>50</v>
      </c>
      <c r="M9" s="41">
        <v>55</v>
      </c>
      <c r="N9" s="41">
        <v>60</v>
      </c>
      <c r="O9" s="41">
        <v>65</v>
      </c>
      <c r="P9" s="41">
        <v>70</v>
      </c>
      <c r="Q9" s="41">
        <v>75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17" s="1" customFormat="1" ht="12.75">
      <c r="A10" s="23" t="s">
        <v>1</v>
      </c>
      <c r="B10" s="42">
        <f aca="true" t="shared" si="0" ref="B10:Q10">$B$5+NPV(B$9/100,$C$5:$V$5)</f>
        <v>-30</v>
      </c>
      <c r="C10" s="42">
        <f t="shared" si="0"/>
        <v>-13.197278911564581</v>
      </c>
      <c r="D10" s="42">
        <f t="shared" si="0"/>
        <v>-1.8181818181817562</v>
      </c>
      <c r="E10" s="42">
        <f t="shared" si="0"/>
        <v>5.3308128544423425</v>
      </c>
      <c r="F10" s="42">
        <f t="shared" si="0"/>
        <v>9.166666666666742</v>
      </c>
      <c r="G10" s="42">
        <f t="shared" si="0"/>
        <v>10.399999999999977</v>
      </c>
      <c r="H10" s="42">
        <f t="shared" si="0"/>
        <v>9.585798816568058</v>
      </c>
      <c r="I10" s="42">
        <f t="shared" si="0"/>
        <v>7.160493827160508</v>
      </c>
      <c r="J10" s="42">
        <f t="shared" si="0"/>
        <v>3.4693877551020478</v>
      </c>
      <c r="K10" s="42">
        <f t="shared" si="0"/>
        <v>-1.2128418549345952</v>
      </c>
      <c r="L10" s="42">
        <f t="shared" si="0"/>
        <v>-6.666666666666629</v>
      </c>
      <c r="M10" s="42">
        <f t="shared" si="0"/>
        <v>-12.715920915712786</v>
      </c>
      <c r="N10" s="42">
        <f t="shared" si="0"/>
        <v>-19.21875</v>
      </c>
      <c r="O10" s="42">
        <f t="shared" si="0"/>
        <v>-26.060606060606005</v>
      </c>
      <c r="P10" s="42">
        <f t="shared" si="0"/>
        <v>-33.14878892733566</v>
      </c>
      <c r="Q10" s="42">
        <f t="shared" si="0"/>
        <v>-40.40816326530614</v>
      </c>
    </row>
    <row r="11" spans="1:17" s="1" customFormat="1" ht="12.75">
      <c r="A11" s="9"/>
      <c r="B11" s="47"/>
      <c r="C11" s="47">
        <v>5</v>
      </c>
      <c r="D11" s="47">
        <v>10</v>
      </c>
      <c r="E11" s="47">
        <v>15</v>
      </c>
      <c r="F11" s="47">
        <v>20</v>
      </c>
      <c r="G11" s="47">
        <v>25</v>
      </c>
      <c r="H11" s="47">
        <v>30</v>
      </c>
      <c r="I11" s="47">
        <v>35</v>
      </c>
      <c r="J11" s="47">
        <v>40</v>
      </c>
      <c r="K11" s="47">
        <v>45</v>
      </c>
      <c r="L11" s="47">
        <v>50</v>
      </c>
      <c r="M11" s="45"/>
      <c r="N11" s="45"/>
      <c r="O11" s="45"/>
      <c r="P11" s="45"/>
      <c r="Q11" s="45"/>
    </row>
    <row r="12" spans="1:17" s="1" customFormat="1" ht="13.5" thickBot="1">
      <c r="A12" s="15" t="s">
        <v>5</v>
      </c>
      <c r="B12" s="48">
        <f>IRR(B5:V5)</f>
        <v>0.1105017489491662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="1" customFormat="1" ht="13.5" thickTop="1"/>
    <row r="14" s="1" customFormat="1" ht="12.75">
      <c r="A14" s="1" t="s">
        <v>0</v>
      </c>
    </row>
    <row r="15" s="1" customFormat="1" ht="12.75"/>
    <row r="18" spans="4:5" ht="12.75">
      <c r="D18" s="3" t="s">
        <v>0</v>
      </c>
      <c r="E18" s="3" t="s">
        <v>0</v>
      </c>
    </row>
    <row r="20" ht="12.75">
      <c r="D20" s="3" t="s">
        <v>0</v>
      </c>
    </row>
    <row r="22" spans="4:6" ht="12.75">
      <c r="D22" s="3" t="s">
        <v>0</v>
      </c>
      <c r="F22" s="3" t="s">
        <v>0</v>
      </c>
    </row>
  </sheetData>
  <sheetProtection/>
  <mergeCells count="2">
    <mergeCell ref="B3:V3"/>
    <mergeCell ref="B8:Q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spans="1:4" s="2" customFormat="1" ht="13.5">
      <c r="A1" s="5" t="s">
        <v>27</v>
      </c>
      <c r="D1" s="5"/>
    </row>
    <row r="2" spans="1:4" s="2" customFormat="1" ht="13.5">
      <c r="A2" s="5"/>
      <c r="D2" s="5"/>
    </row>
    <row r="3" spans="1:4" s="2" customFormat="1" ht="13.5">
      <c r="A3" s="5"/>
      <c r="D3" s="5"/>
    </row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="2" customFormat="1" ht="13.5"/>
    <row r="9" spans="1:17" s="2" customFormat="1" ht="13.5">
      <c r="A9" s="3" t="s">
        <v>1</v>
      </c>
      <c r="B9" s="52" t="s">
        <v>3</v>
      </c>
      <c r="C9" s="52"/>
      <c r="D9" s="52"/>
      <c r="E9" s="52"/>
      <c r="F9" s="52"/>
      <c r="G9" s="52"/>
      <c r="H9" s="52"/>
      <c r="I9" s="52"/>
      <c r="J9" s="52"/>
      <c r="K9" s="14"/>
      <c r="L9" s="14"/>
      <c r="M9" s="14"/>
      <c r="N9" s="14"/>
      <c r="O9" s="14"/>
      <c r="P9" s="14"/>
      <c r="Q9" s="14"/>
    </row>
    <row r="10" spans="1:27" s="4" customFormat="1" ht="12.75">
      <c r="A10" s="6"/>
      <c r="B10" s="41">
        <v>0</v>
      </c>
      <c r="C10" s="41">
        <v>5</v>
      </c>
      <c r="D10" s="41">
        <v>10</v>
      </c>
      <c r="E10" s="41">
        <v>15</v>
      </c>
      <c r="F10" s="41">
        <v>20</v>
      </c>
      <c r="G10" s="41">
        <v>25</v>
      </c>
      <c r="H10" s="41">
        <v>30</v>
      </c>
      <c r="I10" s="41">
        <v>35</v>
      </c>
      <c r="J10" s="41">
        <v>40</v>
      </c>
      <c r="K10"/>
      <c r="L10"/>
      <c r="M10"/>
      <c r="N10"/>
      <c r="O10"/>
      <c r="P10"/>
      <c r="Q10"/>
      <c r="R10"/>
      <c r="S10"/>
      <c r="T10"/>
      <c r="U10"/>
      <c r="V10"/>
      <c r="W10" s="1"/>
      <c r="X10" s="1"/>
      <c r="Y10" s="1"/>
      <c r="Z10" s="1"/>
      <c r="AA10" s="1"/>
    </row>
    <row r="11" spans="1:22" s="9" customFormat="1" ht="12.75">
      <c r="A11" s="9" t="s">
        <v>13</v>
      </c>
      <c r="B11" s="45">
        <f aca="true" t="shared" si="0" ref="B11:J11">$B$6+NPV(B$10/100,$C$6)</f>
        <v>50</v>
      </c>
      <c r="C11" s="45">
        <f t="shared" si="0"/>
        <v>38.095238095238074</v>
      </c>
      <c r="D11" s="45">
        <f t="shared" si="0"/>
        <v>27.272727272727252</v>
      </c>
      <c r="E11" s="45">
        <f t="shared" si="0"/>
        <v>17.391304347826093</v>
      </c>
      <c r="F11" s="45">
        <f t="shared" si="0"/>
        <v>8.333333333333343</v>
      </c>
      <c r="G11" s="45">
        <f t="shared" si="0"/>
        <v>0</v>
      </c>
      <c r="H11" s="45">
        <f t="shared" si="0"/>
        <v>-7.692307692307708</v>
      </c>
      <c r="I11" s="45">
        <f t="shared" si="0"/>
        <v>-14.814814814814838</v>
      </c>
      <c r="J11" s="45">
        <f t="shared" si="0"/>
        <v>-21.428571428571416</v>
      </c>
      <c r="K11"/>
      <c r="L11"/>
      <c r="M11"/>
      <c r="N11"/>
      <c r="O11"/>
      <c r="P11"/>
      <c r="Q11"/>
      <c r="R11"/>
      <c r="S11"/>
      <c r="T11"/>
      <c r="U11"/>
      <c r="V11"/>
    </row>
    <row r="12" spans="1:22" ht="12.75">
      <c r="A12" s="22" t="s">
        <v>14</v>
      </c>
      <c r="B12" s="46">
        <f aca="true" t="shared" si="1" ref="B12:J12">$B$7+NPV(B$10/100,$C$7)</f>
        <v>45</v>
      </c>
      <c r="C12" s="46">
        <f t="shared" si="1"/>
        <v>35.714285714285694</v>
      </c>
      <c r="D12" s="46">
        <f t="shared" si="1"/>
        <v>27.272727272727252</v>
      </c>
      <c r="E12" s="46">
        <f t="shared" si="1"/>
        <v>19.565217391304373</v>
      </c>
      <c r="F12" s="46">
        <f t="shared" si="1"/>
        <v>12.5</v>
      </c>
      <c r="G12" s="46">
        <f t="shared" si="1"/>
        <v>6</v>
      </c>
      <c r="H12" s="46">
        <f t="shared" si="1"/>
        <v>0</v>
      </c>
      <c r="I12" s="46">
        <f t="shared" si="1"/>
        <v>-5.555555555555571</v>
      </c>
      <c r="J12" s="46">
        <f t="shared" si="1"/>
        <v>-10.714285714285694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17" s="1" customFormat="1" ht="13.5" thickBot="1">
      <c r="A13" s="7" t="s">
        <v>5</v>
      </c>
      <c r="B13" s="43">
        <f>IRR(B6:V6)</f>
        <v>0.25</v>
      </c>
      <c r="C13" s="38"/>
      <c r="D13" s="38"/>
      <c r="E13" s="38"/>
      <c r="F13" s="38"/>
      <c r="G13" s="38"/>
      <c r="H13" s="38"/>
      <c r="I13" s="38"/>
      <c r="J13" s="38"/>
      <c r="K13" s="10"/>
      <c r="L13" s="10"/>
      <c r="M13" s="10"/>
      <c r="N13" s="10"/>
      <c r="O13" s="10"/>
      <c r="P13" s="10"/>
      <c r="Q13" s="10"/>
    </row>
    <row r="14" spans="4:10" s="1" customFormat="1" ht="13.5" thickTop="1">
      <c r="D14" s="1" t="s">
        <v>0</v>
      </c>
      <c r="H14" s="1" t="s">
        <v>0</v>
      </c>
      <c r="J14" s="1" t="s">
        <v>0</v>
      </c>
    </row>
    <row r="15" s="1" customFormat="1" ht="12.75">
      <c r="K15" s="1" t="s">
        <v>0</v>
      </c>
    </row>
    <row r="16" spans="1:11" s="1" customFormat="1" ht="12.75">
      <c r="A16" s="1" t="s">
        <v>0</v>
      </c>
      <c r="K16" s="1" t="s">
        <v>0</v>
      </c>
    </row>
    <row r="17" s="1" customFormat="1" ht="12.75">
      <c r="K17" s="1" t="s">
        <v>0</v>
      </c>
    </row>
    <row r="18" ht="12.75">
      <c r="L18" s="3" t="s">
        <v>0</v>
      </c>
    </row>
    <row r="20" spans="4:16" ht="12.75">
      <c r="D20" s="3" t="s">
        <v>0</v>
      </c>
      <c r="E20" s="3" t="s">
        <v>0</v>
      </c>
      <c r="P20" s="3" t="s">
        <v>0</v>
      </c>
    </row>
    <row r="21" ht="12.75">
      <c r="P21" s="3" t="s">
        <v>0</v>
      </c>
    </row>
    <row r="22" ht="12.75">
      <c r="D22" s="3" t="s">
        <v>0</v>
      </c>
    </row>
    <row r="24" spans="4:6" ht="12.75">
      <c r="D24" s="3" t="s">
        <v>0</v>
      </c>
      <c r="F24" s="3" t="s">
        <v>0</v>
      </c>
    </row>
    <row r="33" spans="3:10" ht="12.75">
      <c r="C33" s="11">
        <v>5</v>
      </c>
      <c r="D33" s="11">
        <v>10</v>
      </c>
      <c r="E33" s="11">
        <v>15</v>
      </c>
      <c r="F33" s="11">
        <v>20</v>
      </c>
      <c r="G33" s="11">
        <v>25</v>
      </c>
      <c r="H33" s="11">
        <v>30</v>
      </c>
      <c r="I33" s="11">
        <v>35</v>
      </c>
      <c r="J33" s="11">
        <v>40</v>
      </c>
    </row>
  </sheetData>
  <sheetProtection/>
  <mergeCells count="2">
    <mergeCell ref="B4:C4"/>
    <mergeCell ref="B9:J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13.421875" style="3" customWidth="1"/>
    <col min="2" max="2" width="8.140625" style="3" customWidth="1"/>
    <col min="3" max="4" width="8.00390625" style="3" customWidth="1"/>
    <col min="5" max="5" width="7.71093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9.140625" style="3" customWidth="1"/>
  </cols>
  <sheetData>
    <row r="1" ht="12.75">
      <c r="A1" s="5" t="s">
        <v>26</v>
      </c>
    </row>
    <row r="2" ht="12.75"/>
    <row r="4" spans="1:22" s="2" customFormat="1" ht="13.5">
      <c r="A4" s="3" t="s">
        <v>20</v>
      </c>
      <c r="B4" s="52" t="s">
        <v>4</v>
      </c>
      <c r="C4" s="5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2:12" s="1" customFormat="1" ht="12.75">
      <c r="B5" s="1">
        <v>0</v>
      </c>
      <c r="C5" s="1">
        <v>1</v>
      </c>
      <c r="D5"/>
      <c r="E5"/>
      <c r="F5"/>
      <c r="G5"/>
      <c r="H5"/>
      <c r="I5"/>
      <c r="J5"/>
      <c r="K5"/>
      <c r="L5"/>
    </row>
    <row r="6" spans="1:12" s="1" customFormat="1" ht="12.75">
      <c r="A6" s="1" t="s">
        <v>7</v>
      </c>
      <c r="B6" s="16">
        <v>-200</v>
      </c>
      <c r="C6" s="16">
        <v>250</v>
      </c>
      <c r="D6"/>
      <c r="E6"/>
      <c r="F6"/>
      <c r="G6"/>
      <c r="H6"/>
      <c r="I6"/>
      <c r="J6"/>
      <c r="K6"/>
      <c r="L6"/>
    </row>
    <row r="7" spans="1:12" s="1" customFormat="1" ht="12.75">
      <c r="A7" s="1" t="s">
        <v>8</v>
      </c>
      <c r="B7" s="16">
        <v>-150</v>
      </c>
      <c r="C7" s="16">
        <v>195</v>
      </c>
      <c r="D7"/>
      <c r="E7"/>
      <c r="F7"/>
      <c r="G7"/>
      <c r="H7"/>
      <c r="I7"/>
      <c r="J7"/>
      <c r="K7"/>
      <c r="L7"/>
    </row>
    <row r="8" spans="1:12" s="1" customFormat="1" ht="12.75">
      <c r="A8" s="1" t="s">
        <v>9</v>
      </c>
      <c r="B8" s="1">
        <f>B6-B7</f>
        <v>-50</v>
      </c>
      <c r="C8" s="1">
        <f>C6-C7</f>
        <v>55</v>
      </c>
      <c r="D8"/>
      <c r="E8"/>
      <c r="F8"/>
      <c r="G8"/>
      <c r="H8"/>
      <c r="I8"/>
      <c r="J8"/>
      <c r="K8"/>
      <c r="L8"/>
    </row>
    <row r="9" spans="4:12" s="1" customFormat="1" ht="12.75">
      <c r="D9"/>
      <c r="E9"/>
      <c r="F9"/>
      <c r="G9"/>
      <c r="H9"/>
      <c r="I9"/>
      <c r="J9"/>
      <c r="K9"/>
      <c r="L9"/>
    </row>
    <row r="10" spans="1:17" s="2" customFormat="1" ht="13.5">
      <c r="A10" s="3" t="s">
        <v>1</v>
      </c>
      <c r="B10" s="52" t="s">
        <v>3</v>
      </c>
      <c r="C10" s="52"/>
      <c r="D10" s="52"/>
      <c r="E10" s="52"/>
      <c r="F10" s="52"/>
      <c r="G10" s="52"/>
      <c r="H10" s="52"/>
      <c r="I10" s="52"/>
      <c r="J10" s="52"/>
      <c r="K10" s="14"/>
      <c r="L10" s="14"/>
      <c r="M10" s="14"/>
      <c r="N10" s="14"/>
      <c r="O10" s="14"/>
      <c r="P10" s="14"/>
      <c r="Q10" s="14"/>
    </row>
    <row r="11" spans="1:27" s="4" customFormat="1" ht="12.75">
      <c r="A11" s="6"/>
      <c r="B11" s="41">
        <v>0</v>
      </c>
      <c r="C11" s="41">
        <v>5</v>
      </c>
      <c r="D11" s="41">
        <v>10</v>
      </c>
      <c r="E11" s="41">
        <v>15</v>
      </c>
      <c r="F11" s="41">
        <v>20</v>
      </c>
      <c r="G11" s="41">
        <v>25</v>
      </c>
      <c r="H11" s="41">
        <v>30</v>
      </c>
      <c r="I11" s="41">
        <v>35</v>
      </c>
      <c r="J11" s="41">
        <v>40</v>
      </c>
      <c r="K11"/>
      <c r="L11"/>
      <c r="M11"/>
      <c r="N11"/>
      <c r="O11"/>
      <c r="P11"/>
      <c r="Q11"/>
      <c r="R11"/>
      <c r="S11"/>
      <c r="T11"/>
      <c r="U11"/>
      <c r="V11"/>
      <c r="W11" s="1"/>
      <c r="X11" s="1"/>
      <c r="Y11" s="1"/>
      <c r="Z11" s="1"/>
      <c r="AA11" s="1"/>
    </row>
    <row r="12" spans="1:22" s="9" customFormat="1" ht="12.75">
      <c r="A12" s="9" t="s">
        <v>7</v>
      </c>
      <c r="B12" s="45">
        <f aca="true" t="shared" si="0" ref="B12:J12">$B$6+NPV(B$11/100,$C$6)</f>
        <v>50</v>
      </c>
      <c r="C12" s="45">
        <f t="shared" si="0"/>
        <v>38.095238095238074</v>
      </c>
      <c r="D12" s="45">
        <f t="shared" si="0"/>
        <v>27.272727272727252</v>
      </c>
      <c r="E12" s="45">
        <f t="shared" si="0"/>
        <v>17.391304347826093</v>
      </c>
      <c r="F12" s="45">
        <f t="shared" si="0"/>
        <v>8.333333333333343</v>
      </c>
      <c r="G12" s="45">
        <f t="shared" si="0"/>
        <v>0</v>
      </c>
      <c r="H12" s="45">
        <f t="shared" si="0"/>
        <v>-7.692307692307708</v>
      </c>
      <c r="I12" s="45">
        <f t="shared" si="0"/>
        <v>-14.814814814814838</v>
      </c>
      <c r="J12" s="45">
        <f t="shared" si="0"/>
        <v>-21.428571428571416</v>
      </c>
      <c r="K12"/>
      <c r="L12"/>
      <c r="M12"/>
      <c r="N12"/>
      <c r="O12"/>
      <c r="P12"/>
      <c r="Q12"/>
      <c r="R12"/>
      <c r="S12"/>
      <c r="T12"/>
      <c r="U12"/>
      <c r="V12"/>
    </row>
    <row r="13" spans="1:22" ht="12.75">
      <c r="A13" s="30" t="s">
        <v>8</v>
      </c>
      <c r="B13" s="45">
        <f aca="true" t="shared" si="1" ref="B13:J13">$B$7+NPV(B$11/100,$C$7)</f>
        <v>45</v>
      </c>
      <c r="C13" s="45">
        <f t="shared" si="1"/>
        <v>35.714285714285694</v>
      </c>
      <c r="D13" s="45">
        <f t="shared" si="1"/>
        <v>27.272727272727252</v>
      </c>
      <c r="E13" s="45">
        <f t="shared" si="1"/>
        <v>19.565217391304373</v>
      </c>
      <c r="F13" s="45">
        <f t="shared" si="1"/>
        <v>12.5</v>
      </c>
      <c r="G13" s="45">
        <f t="shared" si="1"/>
        <v>6</v>
      </c>
      <c r="H13" s="45">
        <f t="shared" si="1"/>
        <v>0</v>
      </c>
      <c r="I13" s="45">
        <f t="shared" si="1"/>
        <v>-5.555555555555571</v>
      </c>
      <c r="J13" s="45">
        <f t="shared" si="1"/>
        <v>-10.714285714285694</v>
      </c>
      <c r="K13"/>
      <c r="L13"/>
      <c r="M13"/>
      <c r="N13"/>
      <c r="O13"/>
      <c r="P13"/>
      <c r="Q13"/>
      <c r="R13"/>
      <c r="S13"/>
      <c r="T13"/>
      <c r="U13"/>
      <c r="V13"/>
    </row>
    <row r="14" spans="1:17" s="1" customFormat="1" ht="12.75">
      <c r="A14" s="12" t="s">
        <v>9</v>
      </c>
      <c r="B14" s="46">
        <f aca="true" t="shared" si="2" ref="B14:J14">$B$8+NPV(B$11/100,$C$8)</f>
        <v>5</v>
      </c>
      <c r="C14" s="46">
        <f t="shared" si="2"/>
        <v>2.3809523809523796</v>
      </c>
      <c r="D14" s="46">
        <f t="shared" si="2"/>
        <v>0</v>
      </c>
      <c r="E14" s="46">
        <f t="shared" si="2"/>
        <v>-2.173913043478258</v>
      </c>
      <c r="F14" s="46">
        <f t="shared" si="2"/>
        <v>-4.166666666666664</v>
      </c>
      <c r="G14" s="46">
        <f t="shared" si="2"/>
        <v>-6</v>
      </c>
      <c r="H14" s="46">
        <f t="shared" si="2"/>
        <v>-7.692307692307693</v>
      </c>
      <c r="I14" s="46">
        <f t="shared" si="2"/>
        <v>-9.25925925925926</v>
      </c>
      <c r="J14" s="46">
        <f t="shared" si="2"/>
        <v>-10.714285714285715</v>
      </c>
      <c r="K14" s="10"/>
      <c r="L14" s="10"/>
      <c r="M14" s="10"/>
      <c r="N14" s="10"/>
      <c r="O14" s="10"/>
      <c r="P14" s="10"/>
      <c r="Q14" s="10"/>
    </row>
    <row r="15" spans="1:17" s="1" customFormat="1" ht="12.75">
      <c r="A15" s="9"/>
      <c r="B15" s="47"/>
      <c r="C15" s="47">
        <v>5</v>
      </c>
      <c r="D15" s="47">
        <v>10</v>
      </c>
      <c r="E15" s="47">
        <v>15</v>
      </c>
      <c r="F15" s="47">
        <v>20</v>
      </c>
      <c r="G15" s="47">
        <v>25</v>
      </c>
      <c r="H15" s="47">
        <v>30</v>
      </c>
      <c r="I15" s="47">
        <v>35</v>
      </c>
      <c r="J15" s="47">
        <v>40</v>
      </c>
      <c r="K15" s="10"/>
      <c r="L15" s="10"/>
      <c r="M15" s="10"/>
      <c r="N15" s="10"/>
      <c r="O15" s="10"/>
      <c r="P15" s="10"/>
      <c r="Q15" s="10"/>
    </row>
    <row r="16" spans="1:10" s="1" customFormat="1" ht="13.5" thickBot="1">
      <c r="A16" s="15" t="s">
        <v>5</v>
      </c>
      <c r="B16" s="48">
        <f>IRR(B6:V6)</f>
        <v>0.25</v>
      </c>
      <c r="C16" s="39"/>
      <c r="D16" s="39" t="s">
        <v>0</v>
      </c>
      <c r="E16" s="39"/>
      <c r="F16" s="39"/>
      <c r="G16" s="39"/>
      <c r="H16" s="39" t="s">
        <v>0</v>
      </c>
      <c r="I16" s="39"/>
      <c r="J16" s="39" t="s">
        <v>0</v>
      </c>
    </row>
    <row r="17" s="1" customFormat="1" ht="13.5" thickTop="1">
      <c r="K17" s="1" t="s">
        <v>0</v>
      </c>
    </row>
    <row r="18" spans="1:11" s="1" customFormat="1" ht="12.75">
      <c r="A18" s="1" t="s">
        <v>0</v>
      </c>
      <c r="K18" s="1" t="s">
        <v>0</v>
      </c>
    </row>
    <row r="19" s="1" customFormat="1" ht="12.75">
      <c r="K19" s="1" t="s">
        <v>0</v>
      </c>
    </row>
    <row r="20" ht="12.75">
      <c r="L20" s="3" t="s">
        <v>0</v>
      </c>
    </row>
    <row r="22" spans="4:16" ht="12.75">
      <c r="D22" s="3" t="s">
        <v>0</v>
      </c>
      <c r="E22" s="3" t="s">
        <v>0</v>
      </c>
      <c r="P22" s="3" t="s">
        <v>0</v>
      </c>
    </row>
    <row r="23" ht="12.75">
      <c r="P23" s="3" t="s">
        <v>0</v>
      </c>
    </row>
    <row r="24" ht="12.75">
      <c r="D24" s="3" t="s">
        <v>0</v>
      </c>
    </row>
    <row r="26" spans="4:6" ht="12.75">
      <c r="D26" s="3" t="s">
        <v>0</v>
      </c>
      <c r="F26" s="3" t="s">
        <v>0</v>
      </c>
    </row>
    <row r="34" spans="3:17" ht="12.75">
      <c r="C34" s="8">
        <v>2</v>
      </c>
      <c r="D34" s="8">
        <v>4</v>
      </c>
      <c r="E34" s="8">
        <v>6</v>
      </c>
      <c r="F34" s="8">
        <v>8</v>
      </c>
      <c r="G34" s="8">
        <v>10</v>
      </c>
      <c r="H34" s="8">
        <v>12</v>
      </c>
      <c r="I34" s="8">
        <v>14</v>
      </c>
      <c r="J34" s="8">
        <v>16</v>
      </c>
      <c r="K34" s="8">
        <v>18</v>
      </c>
      <c r="L34" s="8">
        <v>20</v>
      </c>
      <c r="M34" s="8">
        <v>22</v>
      </c>
      <c r="N34" s="8">
        <v>24</v>
      </c>
      <c r="O34" s="8">
        <v>26</v>
      </c>
      <c r="P34" s="8">
        <v>28</v>
      </c>
      <c r="Q34" s="8">
        <v>30</v>
      </c>
    </row>
    <row r="37" ht="12.75">
      <c r="L37" s="3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Malgorzata Golinska</cp:lastModifiedBy>
  <cp:lastPrinted>2008-07-02T13:37:10Z</cp:lastPrinted>
  <dcterms:created xsi:type="dcterms:W3CDTF">2007-01-01T19:46:20Z</dcterms:created>
  <dcterms:modified xsi:type="dcterms:W3CDTF">2015-12-08T08:38:50Z</dcterms:modified>
  <cp:category/>
  <cp:version/>
  <cp:contentType/>
  <cp:contentStatus/>
</cp:coreProperties>
</file>