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gur 4.3" sheetId="1" r:id="rId1"/>
    <sheet name="Figur 4.5" sheetId="2" r:id="rId2"/>
    <sheet name="Figur 4.9" sheetId="3" r:id="rId3"/>
    <sheet name="Figur 4.11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Beregner og tegner nåverdi av en oppgitt kontantstrøm som funksjon av alternative kapitalkostnader. Tall med fet skrift er inngangsdata. Max. Antall perioder er 20. Modellen er brukt i figur 4.3 og figur 4.4.
</t>
        </r>
      </text>
    </comment>
    <comment ref="B6" authorId="0">
      <text>
        <r>
          <rPr>
            <sz val="8"/>
            <rFont val="Tahoma"/>
            <family val="2"/>
          </rPr>
          <t xml:space="preserve">Hvis du legger inn nye kapitalkostnader, vil figuren kun gi korrekt grafisk inntrykk dersom det er lik avstand mellom kapitalkostnadene.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Nåverdiprofil for investering og finansiering som speilvendte prosjekter. Tall med fet skift er inngangsdata. Modellen, som kan håndtere inntil 20 perioder, er brukt i figur 4.5.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Beregner og tegner nåverdiprofil for to gjensidig utelukkende investeringsprosjekter samt for differanseprosjektet. Prosjektene har 1 års levetid. Tall med fet skrfit er inngangsdata. Modellen er brukt i figur 4.8.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udiskontert og diskontert nåverdi som funksjon av antall år prosjektet varer. Prosjektet kan ha inntil 20 års planhorisont. Tall med fet skrift er inngangsdata. Modellen brukes i figur 4.11.
</t>
        </r>
      </text>
    </comment>
  </commentList>
</comments>
</file>

<file path=xl/sharedStrings.xml><?xml version="1.0" encoding="utf-8"?>
<sst xmlns="http://schemas.openxmlformats.org/spreadsheetml/2006/main" count="78" uniqueCount="20">
  <si>
    <t xml:space="preserve"> </t>
  </si>
  <si>
    <t>Nåverdi</t>
  </si>
  <si>
    <t>Kontantstrøm</t>
  </si>
  <si>
    <t>Tidspunkt</t>
  </si>
  <si>
    <t>Internrente</t>
  </si>
  <si>
    <t>A</t>
  </si>
  <si>
    <t>B</t>
  </si>
  <si>
    <t>A-B</t>
  </si>
  <si>
    <t>NV, A</t>
  </si>
  <si>
    <t>NV, B</t>
  </si>
  <si>
    <t>NV, A-B</t>
  </si>
  <si>
    <t>Kontanstrøm</t>
  </si>
  <si>
    <t>Disk.rente</t>
  </si>
  <si>
    <t>Udiskontert</t>
  </si>
  <si>
    <t>Kapitalkostnad, %</t>
  </si>
  <si>
    <t>Les dette</t>
  </si>
  <si>
    <t>Internrente, A</t>
  </si>
  <si>
    <t>Internrente, B</t>
  </si>
  <si>
    <t>Internrente, A-B</t>
  </si>
  <si>
    <t>Akkumulert nåverdi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</si>
</sst>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b/>
      <sz val="9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05"/>
          <c:w val="0.9397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4.3'!$B$10:$G$10</c:f>
              <c:numCache/>
            </c:numRef>
          </c:cat>
          <c:val>
            <c:numRef>
              <c:f>'Figur 4.3'!$B$8:$G$8</c:f>
              <c:numCache/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6025"/>
          <c:w val="0.92825"/>
          <c:h val="0.7895"/>
        </c:manualLayout>
      </c:layout>
      <c:lineChart>
        <c:grouping val="standard"/>
        <c:varyColors val="0"/>
        <c:ser>
          <c:idx val="2"/>
          <c:order val="0"/>
          <c:tx>
            <c:v>Finansieringsprosjekt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'Figur 4.5'!$B$11:$G$11</c:f>
              <c:numCache/>
            </c:numRef>
          </c:cat>
          <c:val>
            <c:numRef>
              <c:f>'Figur 4.5'!$B$9:$G$9</c:f>
              <c:numCache/>
            </c:numRef>
          </c:val>
          <c:smooth val="0"/>
        </c:ser>
        <c:ser>
          <c:idx val="0"/>
          <c:order val="1"/>
          <c:tx>
            <c:v>Investeringsprosjekt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4.5'!$B$11:$G$11</c:f>
              <c:numCache/>
            </c:numRef>
          </c:cat>
          <c:val>
            <c:numRef>
              <c:f>'Figur 4.5'!$B$10:$G$10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</a:t>
                </a:r>
              </a:p>
            </c:rich>
          </c:tx>
          <c:layout>
            <c:manualLayout>
              <c:xMode val="factor"/>
              <c:yMode val="factor"/>
              <c:x val="0"/>
              <c:y val="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9195"/>
          <c:w val="0.711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5975"/>
          <c:w val="0.79225"/>
          <c:h val="0.719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4.9'!$B$16:$J$16</c:f>
              <c:numCache/>
            </c:numRef>
          </c:cat>
          <c:val>
            <c:numRef>
              <c:f>'Figur 4.9'!$B$10:$J$10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4.9'!$B$16:$J$16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4.9'!$B$16:$J$16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895"/>
          <c:w val="0.297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05"/>
          <c:w val="0.72825"/>
          <c:h val="0.80825"/>
        </c:manualLayout>
      </c:layout>
      <c:lineChart>
        <c:grouping val="standar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4.11'!$B$12:$G$12</c:f>
              <c:numCache/>
            </c:numRef>
          </c:cat>
          <c:val>
            <c:numRef>
              <c:f>'Figur 4.11'!$B$15:$G$15</c:f>
              <c:numCache/>
            </c:numRef>
          </c:val>
          <c:smooth val="0"/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4.11'!$B$16:$G$16</c:f>
              <c:numCache/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75"/>
          <c:w val="0.201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38325"/>
        <a:ext cx="4552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10</xdr:col>
      <xdr:colOff>38100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542925" y="2019300"/>
        <a:ext cx="5000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17</xdr:row>
      <xdr:rowOff>85725</xdr:rowOff>
    </xdr:from>
    <xdr:to>
      <xdr:col>10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514350" y="2895600"/>
        <a:ext cx="5334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905125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11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15</v>
      </c>
    </row>
    <row r="2" spans="2:22" s="2" customFormat="1" ht="13.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</row>
    <row r="4" spans="1:22" s="1" customFormat="1" ht="12.75">
      <c r="A4" s="1" t="s">
        <v>2</v>
      </c>
      <c r="B4" s="18">
        <v>-200</v>
      </c>
      <c r="C4" s="18">
        <v>120</v>
      </c>
      <c r="D4" s="18">
        <v>140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="1" customFormat="1" ht="12.75"/>
    <row r="6" spans="2:17" s="2" customFormat="1" ht="13.5">
      <c r="B6" s="24" t="s">
        <v>14</v>
      </c>
      <c r="C6" s="24"/>
      <c r="D6" s="24"/>
      <c r="E6" s="24"/>
      <c r="F6" s="24"/>
      <c r="G6" s="24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4" customFormat="1" ht="12.75">
      <c r="A7" s="6"/>
      <c r="B7" s="21">
        <v>0</v>
      </c>
      <c r="C7" s="21">
        <v>5</v>
      </c>
      <c r="D7" s="21">
        <v>10</v>
      </c>
      <c r="E7" s="21">
        <v>15</v>
      </c>
      <c r="F7" s="21">
        <v>20</v>
      </c>
      <c r="G7" s="21">
        <v>25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7" s="1" customFormat="1" ht="13.5" thickBot="1">
      <c r="A8" s="7" t="s">
        <v>1</v>
      </c>
      <c r="B8" s="8">
        <f aca="true" t="shared" si="0" ref="B8:G8">$B$4+NPV(B$7/100,$C$4:$L$4)</f>
        <v>60</v>
      </c>
      <c r="C8" s="8">
        <f t="shared" si="0"/>
        <v>41.26984126984124</v>
      </c>
      <c r="D8" s="8">
        <f t="shared" si="0"/>
        <v>24.793388429752042</v>
      </c>
      <c r="E8" s="8">
        <f t="shared" si="0"/>
        <v>10.207939508506655</v>
      </c>
      <c r="F8" s="8">
        <f t="shared" si="0"/>
        <v>-2.777777777777743</v>
      </c>
      <c r="G8" s="8">
        <f t="shared" si="0"/>
        <v>-14.400000000000006</v>
      </c>
    </row>
    <row r="9" spans="1:7" s="1" customFormat="1" ht="13.5" thickTop="1">
      <c r="A9" s="1" t="s">
        <v>4</v>
      </c>
      <c r="B9" s="10">
        <f>IRR(B4:V4)</f>
        <v>0.18881944173148907</v>
      </c>
      <c r="C9" s="12"/>
      <c r="D9" s="12"/>
      <c r="E9" s="12"/>
      <c r="F9" s="12"/>
      <c r="G9" s="12"/>
    </row>
    <row r="10" spans="1:17" s="1" customFormat="1" ht="12.75">
      <c r="A10" s="11"/>
      <c r="B10" s="13"/>
      <c r="C10" s="13">
        <f>C7</f>
        <v>5</v>
      </c>
      <c r="D10" s="13">
        <f>D7</f>
        <v>10</v>
      </c>
      <c r="E10" s="13">
        <f>E7</f>
        <v>15</v>
      </c>
      <c r="F10" s="13">
        <f>F7</f>
        <v>20</v>
      </c>
      <c r="G10" s="13">
        <f>G7</f>
        <v>25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="1" customFormat="1" ht="12.75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9">
        <v>2</v>
      </c>
      <c r="D29" s="9">
        <v>4</v>
      </c>
      <c r="E29" s="9">
        <v>6</v>
      </c>
      <c r="F29" s="9">
        <v>8</v>
      </c>
      <c r="G29" s="9">
        <v>10</v>
      </c>
      <c r="H29" s="9">
        <v>12</v>
      </c>
      <c r="I29" s="9">
        <v>14</v>
      </c>
      <c r="J29" s="9">
        <v>16</v>
      </c>
      <c r="K29" s="9">
        <v>18</v>
      </c>
      <c r="L29" s="9">
        <v>20</v>
      </c>
      <c r="M29" s="9">
        <v>22</v>
      </c>
      <c r="N29" s="9">
        <v>24</v>
      </c>
      <c r="O29" s="9">
        <v>26</v>
      </c>
      <c r="P29" s="9">
        <v>28</v>
      </c>
      <c r="Q29" s="9">
        <v>30</v>
      </c>
    </row>
  </sheetData>
  <sheetProtection/>
  <mergeCells count="2">
    <mergeCell ref="B2:V2"/>
    <mergeCell ref="B6:G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15</v>
      </c>
      <c r="D1" s="5"/>
    </row>
    <row r="2" spans="2:22" s="2" customFormat="1" ht="13.5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12" s="1" customFormat="1" ht="12.75"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</row>
    <row r="4" spans="1:7" s="1" customFormat="1" ht="12.75">
      <c r="A4" s="1" t="s">
        <v>2</v>
      </c>
      <c r="B4" s="18">
        <v>100</v>
      </c>
      <c r="C4" s="18">
        <v>-23</v>
      </c>
      <c r="D4" s="18">
        <v>-23</v>
      </c>
      <c r="E4" s="18">
        <v>-23</v>
      </c>
      <c r="F4" s="18">
        <v>-23</v>
      </c>
      <c r="G4" s="18">
        <v>-23</v>
      </c>
    </row>
    <row r="5" spans="1:7" s="1" customFormat="1" ht="12.75">
      <c r="A5" s="1" t="s">
        <v>2</v>
      </c>
      <c r="B5" s="18">
        <f aca="true" t="shared" si="0" ref="B5:G5">-1*B4</f>
        <v>-100</v>
      </c>
      <c r="C5" s="18">
        <f t="shared" si="0"/>
        <v>23</v>
      </c>
      <c r="D5" s="18">
        <f t="shared" si="0"/>
        <v>23</v>
      </c>
      <c r="E5" s="18">
        <f t="shared" si="0"/>
        <v>23</v>
      </c>
      <c r="F5" s="18">
        <f t="shared" si="0"/>
        <v>23</v>
      </c>
      <c r="G5" s="18">
        <f t="shared" si="0"/>
        <v>23</v>
      </c>
    </row>
    <row r="6" s="2" customFormat="1" ht="13.5"/>
    <row r="7" spans="2:17" s="2" customFormat="1" ht="13.5">
      <c r="B7" s="24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7" s="4" customFormat="1" ht="12.75">
      <c r="A8" s="13"/>
      <c r="B8" s="13">
        <v>0</v>
      </c>
      <c r="C8" s="13">
        <v>2</v>
      </c>
      <c r="D8" s="13">
        <v>4</v>
      </c>
      <c r="E8" s="13">
        <v>6</v>
      </c>
      <c r="F8" s="13">
        <v>8</v>
      </c>
      <c r="G8" s="13">
        <v>10</v>
      </c>
      <c r="H8" s="13">
        <v>12</v>
      </c>
      <c r="I8" s="13">
        <v>14</v>
      </c>
      <c r="J8" s="13">
        <v>16</v>
      </c>
      <c r="K8" s="13">
        <v>18</v>
      </c>
      <c r="L8" s="13">
        <v>20</v>
      </c>
      <c r="M8" s="13">
        <v>22</v>
      </c>
      <c r="N8" s="13">
        <v>24</v>
      </c>
      <c r="O8" s="13">
        <v>26</v>
      </c>
      <c r="P8" s="13">
        <v>28</v>
      </c>
      <c r="Q8" s="13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1" customFormat="1" ht="12.75">
      <c r="A9" s="11" t="s">
        <v>1</v>
      </c>
      <c r="B9" s="12">
        <f aca="true" t="shared" si="1" ref="B9:Q9">$B$4+NPV(B$8/100,$C$4:$V$4)</f>
        <v>-15</v>
      </c>
      <c r="C9" s="12">
        <f t="shared" si="1"/>
        <v>-8.409568695596718</v>
      </c>
      <c r="D9" s="12">
        <f t="shared" si="1"/>
        <v>-2.391913613372708</v>
      </c>
      <c r="E9" s="12">
        <f t="shared" si="1"/>
        <v>3.1156329319886</v>
      </c>
      <c r="F9" s="12">
        <f t="shared" si="1"/>
        <v>8.167669147204037</v>
      </c>
      <c r="G9" s="12">
        <f t="shared" si="1"/>
        <v>12.8119043036057</v>
      </c>
      <c r="H9" s="12">
        <f t="shared" si="1"/>
        <v>17.090147346064896</v>
      </c>
      <c r="I9" s="12">
        <f t="shared" si="1"/>
        <v>21.03913771625544</v>
      </c>
      <c r="J9" s="12">
        <f t="shared" si="1"/>
        <v>24.691245965791566</v>
      </c>
      <c r="K9" s="12">
        <f t="shared" si="1"/>
        <v>28.07506651833637</v>
      </c>
      <c r="L9" s="12">
        <f t="shared" si="1"/>
        <v>31.215920781893004</v>
      </c>
      <c r="M9" s="12">
        <f t="shared" si="1"/>
        <v>34.13628548439499</v>
      </c>
      <c r="N9" s="12">
        <f t="shared" si="1"/>
        <v>36.85615843096431</v>
      </c>
      <c r="O9" s="12">
        <f t="shared" si="1"/>
        <v>39.39337172311278</v>
      </c>
      <c r="P9" s="12">
        <f t="shared" si="1"/>
        <v>41.76386073231697</v>
      </c>
      <c r="Q9" s="12">
        <f t="shared" si="1"/>
        <v>43.981895699622676</v>
      </c>
    </row>
    <row r="10" spans="1:17" ht="13.5" thickBot="1">
      <c r="A10" s="22" t="s">
        <v>1</v>
      </c>
      <c r="B10" s="23">
        <f>$B$5+NPV(B$8/100,$C$5:$V$5)</f>
        <v>15</v>
      </c>
      <c r="C10" s="23">
        <f aca="true" t="shared" si="2" ref="C10:Q10">$B$5+NPV(C$8/100,$C$5:$V$5)</f>
        <v>8.409568695596718</v>
      </c>
      <c r="D10" s="23">
        <f t="shared" si="2"/>
        <v>2.391913613372708</v>
      </c>
      <c r="E10" s="23">
        <f t="shared" si="2"/>
        <v>-3.1156329319886</v>
      </c>
      <c r="F10" s="23">
        <f t="shared" si="2"/>
        <v>-8.167669147204037</v>
      </c>
      <c r="G10" s="23">
        <f t="shared" si="2"/>
        <v>-12.8119043036057</v>
      </c>
      <c r="H10" s="23">
        <f t="shared" si="2"/>
        <v>-17.090147346064896</v>
      </c>
      <c r="I10" s="23">
        <f t="shared" si="2"/>
        <v>-21.03913771625544</v>
      </c>
      <c r="J10" s="23">
        <f t="shared" si="2"/>
        <v>-24.691245965791566</v>
      </c>
      <c r="K10" s="23">
        <f t="shared" si="2"/>
        <v>-28.07506651833637</v>
      </c>
      <c r="L10" s="23">
        <f t="shared" si="2"/>
        <v>-31.215920781893004</v>
      </c>
      <c r="M10" s="23">
        <f t="shared" si="2"/>
        <v>-34.13628548439499</v>
      </c>
      <c r="N10" s="23">
        <f t="shared" si="2"/>
        <v>-36.85615843096431</v>
      </c>
      <c r="O10" s="23">
        <f t="shared" si="2"/>
        <v>-39.39337172311278</v>
      </c>
      <c r="P10" s="23">
        <f t="shared" si="2"/>
        <v>-41.76386073231697</v>
      </c>
      <c r="Q10" s="23">
        <f t="shared" si="2"/>
        <v>-43.981895699622676</v>
      </c>
    </row>
    <row r="11" spans="1:17" s="1" customFormat="1" ht="13.5" thickTop="1">
      <c r="A11" s="11"/>
      <c r="B11" s="6"/>
      <c r="C11" s="6">
        <v>2</v>
      </c>
      <c r="D11" s="6">
        <v>4</v>
      </c>
      <c r="E11" s="6">
        <v>6</v>
      </c>
      <c r="F11" s="6">
        <v>8</v>
      </c>
      <c r="G11" s="6">
        <v>10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2" s="1" customFormat="1" ht="12.75">
      <c r="A12" s="1" t="s">
        <v>4</v>
      </c>
      <c r="B12" s="10">
        <f>IRR(B4:V4)</f>
        <v>0.04847191052084852</v>
      </c>
    </row>
    <row r="13" s="1" customFormat="1" ht="12.75"/>
    <row r="14" s="1" customFormat="1" ht="12.75">
      <c r="A14" s="1" t="s">
        <v>0</v>
      </c>
    </row>
    <row r="15" s="1" customFormat="1" ht="12.75"/>
    <row r="16" ht="12.75">
      <c r="L16" s="3" t="s">
        <v>0</v>
      </c>
    </row>
    <row r="18" spans="4:16" ht="12.75">
      <c r="D18" s="3" t="s">
        <v>0</v>
      </c>
      <c r="E18" s="3" t="s">
        <v>0</v>
      </c>
      <c r="P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  <row r="30" spans="3:17" ht="12.75">
      <c r="C30" s="9">
        <v>2</v>
      </c>
      <c r="D30" s="9">
        <v>4</v>
      </c>
      <c r="E30" s="9">
        <v>6</v>
      </c>
      <c r="F30" s="9">
        <v>8</v>
      </c>
      <c r="G30" s="9">
        <v>10</v>
      </c>
      <c r="H30" s="9">
        <v>12</v>
      </c>
      <c r="I30" s="9">
        <v>14</v>
      </c>
      <c r="J30" s="9">
        <v>16</v>
      </c>
      <c r="K30" s="9">
        <v>18</v>
      </c>
      <c r="L30" s="9">
        <v>20</v>
      </c>
      <c r="M30" s="9">
        <v>22</v>
      </c>
      <c r="N30" s="9">
        <v>24</v>
      </c>
      <c r="O30" s="9">
        <v>26</v>
      </c>
      <c r="P30" s="9">
        <v>28</v>
      </c>
      <c r="Q30" s="9">
        <v>30</v>
      </c>
    </row>
    <row r="33" ht="12.75">
      <c r="L33" s="3" t="s">
        <v>0</v>
      </c>
    </row>
  </sheetData>
  <sheetProtection/>
  <mergeCells count="2">
    <mergeCell ref="B2:V2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15</v>
      </c>
      <c r="D1" s="5"/>
    </row>
    <row r="2" spans="2:22" s="2" customFormat="1" ht="13.5">
      <c r="B2" s="24" t="s">
        <v>3</v>
      </c>
      <c r="C2" s="2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12" s="1" customFormat="1" ht="12.75">
      <c r="B3" s="1">
        <v>0</v>
      </c>
      <c r="C3" s="1">
        <v>1</v>
      </c>
      <c r="D3"/>
      <c r="E3"/>
      <c r="F3"/>
      <c r="G3"/>
      <c r="H3"/>
      <c r="I3"/>
      <c r="J3"/>
      <c r="K3"/>
      <c r="L3"/>
    </row>
    <row r="4" spans="1:12" s="1" customFormat="1" ht="12.75">
      <c r="A4" s="1" t="s">
        <v>5</v>
      </c>
      <c r="B4" s="1">
        <v>-200</v>
      </c>
      <c r="C4" s="1">
        <v>250</v>
      </c>
      <c r="D4"/>
      <c r="E4"/>
      <c r="F4"/>
      <c r="G4"/>
      <c r="H4"/>
      <c r="I4"/>
      <c r="J4"/>
      <c r="K4"/>
      <c r="L4"/>
    </row>
    <row r="5" spans="1:12" s="1" customFormat="1" ht="12.75">
      <c r="A5" s="1" t="s">
        <v>6</v>
      </c>
      <c r="B5" s="1">
        <v>-150</v>
      </c>
      <c r="C5" s="1">
        <v>195</v>
      </c>
      <c r="D5"/>
      <c r="E5"/>
      <c r="F5"/>
      <c r="G5"/>
      <c r="H5"/>
      <c r="I5"/>
      <c r="J5"/>
      <c r="K5"/>
      <c r="L5"/>
    </row>
    <row r="6" spans="1:12" s="1" customFormat="1" ht="12.75">
      <c r="A6" s="14" t="s">
        <v>7</v>
      </c>
      <c r="B6" s="14">
        <f>B4-B5</f>
        <v>-50</v>
      </c>
      <c r="C6" s="14">
        <f>C4-C5</f>
        <v>55</v>
      </c>
      <c r="D6"/>
      <c r="E6"/>
      <c r="F6"/>
      <c r="G6"/>
      <c r="H6"/>
      <c r="I6"/>
      <c r="J6"/>
      <c r="K6"/>
      <c r="L6"/>
    </row>
    <row r="7" s="2" customFormat="1" ht="13.5"/>
    <row r="8" spans="2:17" s="2" customFormat="1" ht="13.5">
      <c r="B8" s="25" t="s">
        <v>14</v>
      </c>
      <c r="C8" s="25"/>
      <c r="D8" s="25"/>
      <c r="E8" s="25"/>
      <c r="F8" s="25"/>
      <c r="G8" s="25"/>
      <c r="H8" s="25"/>
      <c r="I8" s="25"/>
      <c r="J8" s="25"/>
      <c r="K8" s="20"/>
      <c r="L8" s="20"/>
      <c r="M8" s="20"/>
      <c r="N8" s="20"/>
      <c r="O8" s="20"/>
      <c r="P8" s="20"/>
      <c r="Q8" s="20"/>
    </row>
    <row r="9" spans="1:27" s="4" customFormat="1" ht="12.75">
      <c r="A9" s="13"/>
      <c r="B9" s="13">
        <v>0</v>
      </c>
      <c r="C9" s="13">
        <v>5</v>
      </c>
      <c r="D9" s="13">
        <v>10</v>
      </c>
      <c r="E9" s="13">
        <v>15</v>
      </c>
      <c r="F9" s="13">
        <v>20</v>
      </c>
      <c r="G9" s="13">
        <v>25</v>
      </c>
      <c r="H9" s="13">
        <v>30</v>
      </c>
      <c r="I9" s="13">
        <v>35</v>
      </c>
      <c r="J9" s="13">
        <v>40</v>
      </c>
      <c r="K9"/>
      <c r="L9"/>
      <c r="M9"/>
      <c r="N9"/>
      <c r="O9"/>
      <c r="P9"/>
      <c r="Q9"/>
      <c r="R9"/>
      <c r="S9"/>
      <c r="T9"/>
      <c r="U9"/>
      <c r="V9"/>
      <c r="W9" s="1"/>
      <c r="X9" s="1"/>
      <c r="Y9" s="1"/>
      <c r="Z9" s="1"/>
      <c r="AA9" s="1"/>
    </row>
    <row r="10" spans="1:22" s="11" customFormat="1" ht="12.75">
      <c r="A10" s="11" t="s">
        <v>8</v>
      </c>
      <c r="B10" s="12">
        <f>$B$4+NPV(B$9/100,$C$4)</f>
        <v>50</v>
      </c>
      <c r="C10" s="12">
        <f aca="true" t="shared" si="0" ref="C10:J10">$B$4+NPV(C$9/100,$C$4)</f>
        <v>38.095238095238074</v>
      </c>
      <c r="D10" s="12">
        <f t="shared" si="0"/>
        <v>27.272727272727252</v>
      </c>
      <c r="E10" s="12">
        <f t="shared" si="0"/>
        <v>17.391304347826093</v>
      </c>
      <c r="F10" s="12">
        <f t="shared" si="0"/>
        <v>8.333333333333343</v>
      </c>
      <c r="G10" s="12">
        <f t="shared" si="0"/>
        <v>0</v>
      </c>
      <c r="H10" s="12">
        <f t="shared" si="0"/>
        <v>-7.692307692307708</v>
      </c>
      <c r="I10" s="12">
        <f t="shared" si="0"/>
        <v>-14.814814814814838</v>
      </c>
      <c r="J10" s="12">
        <f t="shared" si="0"/>
        <v>-21.428571428571416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 ht="12.75">
      <c r="A11" s="3" t="s">
        <v>9</v>
      </c>
      <c r="B11" s="12">
        <f>$B$5+NPV(B$9/100,$C$5)</f>
        <v>45</v>
      </c>
      <c r="C11" s="12">
        <f aca="true" t="shared" si="1" ref="C11:J11">$B$5+NPV(C$9/100,$C$5)</f>
        <v>35.714285714285694</v>
      </c>
      <c r="D11" s="12">
        <f t="shared" si="1"/>
        <v>27.272727272727252</v>
      </c>
      <c r="E11" s="12">
        <f t="shared" si="1"/>
        <v>19.565217391304373</v>
      </c>
      <c r="F11" s="12">
        <f t="shared" si="1"/>
        <v>12.5</v>
      </c>
      <c r="G11" s="12">
        <f t="shared" si="1"/>
        <v>6</v>
      </c>
      <c r="H11" s="12">
        <f t="shared" si="1"/>
        <v>0</v>
      </c>
      <c r="I11" s="12">
        <f t="shared" si="1"/>
        <v>-5.555555555555571</v>
      </c>
      <c r="J11" s="12">
        <f t="shared" si="1"/>
        <v>-10.714285714285694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17" s="1" customFormat="1" ht="13.5" thickBot="1">
      <c r="A12" s="17" t="s">
        <v>10</v>
      </c>
      <c r="B12" s="23">
        <f>$B$6+NPV(B$9/100,$C$6)</f>
        <v>5</v>
      </c>
      <c r="C12" s="23">
        <f aca="true" t="shared" si="2" ref="C12:J12">$B$6+NPV(C$9/100,$C$6)</f>
        <v>2.3809523809523796</v>
      </c>
      <c r="D12" s="23">
        <f t="shared" si="2"/>
        <v>0</v>
      </c>
      <c r="E12" s="23">
        <f t="shared" si="2"/>
        <v>-2.173913043478258</v>
      </c>
      <c r="F12" s="23">
        <f t="shared" si="2"/>
        <v>-4.166666666666664</v>
      </c>
      <c r="G12" s="23">
        <f t="shared" si="2"/>
        <v>-6</v>
      </c>
      <c r="H12" s="23">
        <f t="shared" si="2"/>
        <v>-7.692307692307693</v>
      </c>
      <c r="I12" s="23">
        <f t="shared" si="2"/>
        <v>-9.25925925925926</v>
      </c>
      <c r="J12" s="23">
        <f t="shared" si="2"/>
        <v>-10.714285714285715</v>
      </c>
      <c r="K12" s="12"/>
      <c r="L12" s="12"/>
      <c r="M12" s="12"/>
      <c r="N12" s="12"/>
      <c r="O12" s="12"/>
      <c r="P12" s="12"/>
      <c r="Q12" s="12"/>
    </row>
    <row r="13" spans="1:10" s="1" customFormat="1" ht="13.5" thickTop="1">
      <c r="A13" s="1" t="s">
        <v>16</v>
      </c>
      <c r="B13" s="16">
        <f>IRR(B4:V4)</f>
        <v>0.24999999999873218</v>
      </c>
      <c r="D13" s="1" t="s">
        <v>0</v>
      </c>
      <c r="H13" s="1" t="s">
        <v>0</v>
      </c>
      <c r="J13" s="1" t="s">
        <v>0</v>
      </c>
    </row>
    <row r="14" spans="1:11" s="1" customFormat="1" ht="12.75">
      <c r="A14" s="1" t="s">
        <v>17</v>
      </c>
      <c r="B14" s="16">
        <f>IRR(B5:V5)</f>
        <v>0.2999999999999998</v>
      </c>
      <c r="K14" s="1" t="s">
        <v>0</v>
      </c>
    </row>
    <row r="15" spans="1:11" s="1" customFormat="1" ht="12.75">
      <c r="A15" s="1" t="s">
        <v>18</v>
      </c>
      <c r="B15" s="16">
        <f>IRR(B6:V6)</f>
        <v>0.1</v>
      </c>
      <c r="K15" s="1" t="s">
        <v>0</v>
      </c>
    </row>
    <row r="16" spans="1:17" s="1" customFormat="1" ht="12.75">
      <c r="A16" s="11"/>
      <c r="B16" s="13"/>
      <c r="C16" s="13">
        <v>5</v>
      </c>
      <c r="D16" s="13">
        <v>10</v>
      </c>
      <c r="E16" s="13">
        <v>15</v>
      </c>
      <c r="F16" s="13">
        <v>20</v>
      </c>
      <c r="G16" s="13">
        <v>25</v>
      </c>
      <c r="H16" s="13">
        <v>30</v>
      </c>
      <c r="I16" s="13">
        <v>35</v>
      </c>
      <c r="J16" s="13">
        <v>40</v>
      </c>
      <c r="K16" s="12"/>
      <c r="L16" s="12"/>
      <c r="M16" s="12"/>
      <c r="N16" s="12"/>
      <c r="O16" s="12"/>
      <c r="P16" s="12"/>
      <c r="Q16" s="12"/>
    </row>
    <row r="17" ht="12.75">
      <c r="L17" s="3" t="s">
        <v>0</v>
      </c>
    </row>
    <row r="19" spans="4:16" ht="12.75">
      <c r="D19" s="3" t="s">
        <v>0</v>
      </c>
      <c r="E19" s="3" t="s">
        <v>0</v>
      </c>
      <c r="P19" s="3" t="s">
        <v>0</v>
      </c>
    </row>
    <row r="20" ht="12.75">
      <c r="P20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17" ht="12.75">
      <c r="C31" s="9">
        <v>2</v>
      </c>
      <c r="D31" s="9">
        <v>4</v>
      </c>
      <c r="E31" s="9">
        <v>6</v>
      </c>
      <c r="F31" s="9">
        <v>8</v>
      </c>
      <c r="G31" s="9">
        <v>10</v>
      </c>
      <c r="H31" s="9">
        <v>12</v>
      </c>
      <c r="I31" s="9">
        <v>14</v>
      </c>
      <c r="J31" s="9">
        <v>16</v>
      </c>
      <c r="K31" s="9">
        <v>18</v>
      </c>
      <c r="L31" s="9">
        <v>20</v>
      </c>
      <c r="M31" s="9">
        <v>22</v>
      </c>
      <c r="N31" s="9">
        <v>24</v>
      </c>
      <c r="O31" s="9">
        <v>26</v>
      </c>
      <c r="P31" s="9">
        <v>28</v>
      </c>
      <c r="Q31" s="9">
        <v>30</v>
      </c>
    </row>
    <row r="34" ht="12.75">
      <c r="L34" s="3" t="s">
        <v>0</v>
      </c>
    </row>
  </sheetData>
  <sheetProtection/>
  <mergeCells count="2">
    <mergeCell ref="B2:C2"/>
    <mergeCell ref="B8:J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L47" sqref="L47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15</v>
      </c>
      <c r="D1" s="5"/>
    </row>
    <row r="2" spans="1:4" s="2" customFormat="1" ht="13.5">
      <c r="A2" s="1" t="s">
        <v>12</v>
      </c>
      <c r="B2" s="18">
        <v>0.1</v>
      </c>
      <c r="D2" s="5"/>
    </row>
    <row r="3" spans="2:22" s="2" customFormat="1" ht="13.5"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</row>
    <row r="5" spans="1:22" s="1" customFormat="1" ht="12.75">
      <c r="A5" s="1" t="s">
        <v>2</v>
      </c>
      <c r="B5" s="18">
        <v>-500</v>
      </c>
      <c r="C5" s="18">
        <v>100</v>
      </c>
      <c r="D5" s="18">
        <v>200</v>
      </c>
      <c r="E5" s="18">
        <v>200</v>
      </c>
      <c r="F5" s="18">
        <v>150</v>
      </c>
      <c r="G5" s="18">
        <v>400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2" s="1" customFormat="1" ht="12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2:17" s="2" customFormat="1" ht="13.5">
      <c r="B7" s="24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27" s="4" customFormat="1" ht="12.75">
      <c r="A8" s="6"/>
      <c r="B8" s="6">
        <v>0</v>
      </c>
      <c r="C8" s="6">
        <v>2</v>
      </c>
      <c r="D8" s="6">
        <v>4</v>
      </c>
      <c r="E8" s="6">
        <v>6</v>
      </c>
      <c r="F8" s="6">
        <v>8</v>
      </c>
      <c r="G8" s="6">
        <v>10</v>
      </c>
      <c r="H8" s="6">
        <v>12</v>
      </c>
      <c r="I8" s="6">
        <v>15</v>
      </c>
      <c r="J8" s="6">
        <v>16</v>
      </c>
      <c r="K8" s="6">
        <v>18</v>
      </c>
      <c r="L8" s="6">
        <v>20</v>
      </c>
      <c r="M8" s="6">
        <v>22</v>
      </c>
      <c r="N8" s="6">
        <v>24</v>
      </c>
      <c r="O8" s="6">
        <v>26</v>
      </c>
      <c r="P8" s="6">
        <v>28</v>
      </c>
      <c r="Q8" s="6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3.5" thickBot="1">
      <c r="A9" s="7" t="s">
        <v>1</v>
      </c>
      <c r="B9" s="8">
        <f aca="true" t="shared" si="0" ref="B9:Q9">$B$5+NPV(B$8/100,$C$5:$V$5)</f>
        <v>550</v>
      </c>
      <c r="C9" s="8">
        <f t="shared" si="0"/>
        <v>479.60657667922396</v>
      </c>
      <c r="D9" s="8">
        <f t="shared" si="0"/>
        <v>415.85583184977884</v>
      </c>
      <c r="E9" s="8">
        <f t="shared" si="0"/>
        <v>357.9800858829436</v>
      </c>
      <c r="F9" s="8">
        <f t="shared" si="0"/>
        <v>305.3145615899523</v>
      </c>
      <c r="G9" s="8">
        <f t="shared" si="0"/>
        <v>257.28185481617606</v>
      </c>
      <c r="H9" s="8">
        <f t="shared" si="0"/>
        <v>213.37899340676495</v>
      </c>
      <c r="I9" s="8">
        <f t="shared" si="0"/>
        <v>154.32218264315634</v>
      </c>
      <c r="J9" s="8">
        <f t="shared" si="0"/>
        <v>136.25988236933983</v>
      </c>
      <c r="K9" s="8">
        <f t="shared" si="0"/>
        <v>102.32084096500978</v>
      </c>
      <c r="L9" s="8">
        <f t="shared" si="0"/>
        <v>71.05195473251035</v>
      </c>
      <c r="M9" s="8">
        <f t="shared" si="0"/>
        <v>42.19063528671563</v>
      </c>
      <c r="N9" s="8">
        <f t="shared" si="0"/>
        <v>15.504590059272005</v>
      </c>
      <c r="O9" s="8">
        <f t="shared" si="0"/>
        <v>-9.212142140961078</v>
      </c>
      <c r="P9" s="8">
        <f t="shared" si="0"/>
        <v>-32.142579555511475</v>
      </c>
      <c r="Q9" s="8">
        <f t="shared" si="0"/>
        <v>-53.44970144872116</v>
      </c>
    </row>
    <row r="10" spans="1:2" s="1" customFormat="1" ht="13.5" thickTop="1">
      <c r="A10" s="1" t="s">
        <v>4</v>
      </c>
      <c r="B10" s="10">
        <f>IRR(B5:V5)</f>
        <v>0.2523676085095011</v>
      </c>
    </row>
    <row r="11" spans="2:22" s="1" customFormat="1" ht="12.75">
      <c r="B11" s="26" t="s">
        <v>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1" customFormat="1" ht="12.75">
      <c r="A12" s="1" t="s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</row>
    <row r="13" spans="1:22" s="1" customFormat="1" ht="12.75">
      <c r="A13" s="1" t="s">
        <v>11</v>
      </c>
      <c r="B13" s="3">
        <f>B5</f>
        <v>-500</v>
      </c>
      <c r="C13" s="3">
        <f aca="true" t="shared" si="1" ref="C13:V13">C5</f>
        <v>100</v>
      </c>
      <c r="D13" s="3">
        <f t="shared" si="1"/>
        <v>200</v>
      </c>
      <c r="E13" s="3">
        <f t="shared" si="1"/>
        <v>200</v>
      </c>
      <c r="F13" s="3">
        <f t="shared" si="1"/>
        <v>150</v>
      </c>
      <c r="G13" s="3">
        <f t="shared" si="1"/>
        <v>400</v>
      </c>
      <c r="H13" s="3">
        <f>H5</f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3">
        <f t="shared" si="1"/>
        <v>0</v>
      </c>
      <c r="Q13" s="3">
        <f t="shared" si="1"/>
        <v>0</v>
      </c>
      <c r="R13" s="3">
        <f t="shared" si="1"/>
        <v>0</v>
      </c>
      <c r="S13" s="3">
        <f t="shared" si="1"/>
        <v>0</v>
      </c>
      <c r="T13" s="3">
        <f t="shared" si="1"/>
        <v>0</v>
      </c>
      <c r="U13" s="3">
        <f t="shared" si="1"/>
        <v>0</v>
      </c>
      <c r="V13" s="3">
        <f t="shared" si="1"/>
        <v>0</v>
      </c>
    </row>
    <row r="14" spans="1:22" ht="12.75">
      <c r="A14" s="3" t="s">
        <v>1</v>
      </c>
      <c r="B14" s="3">
        <f>B13</f>
        <v>-500</v>
      </c>
      <c r="C14" s="3">
        <f>C13/(1+B2)</f>
        <v>90.9090909090909</v>
      </c>
      <c r="D14" s="3">
        <f>D13/((1+$B$2)^D12)</f>
        <v>165.2892561983471</v>
      </c>
      <c r="E14" s="3">
        <f>E13/((1+$B$2)^E12)</f>
        <v>150.2629601803155</v>
      </c>
      <c r="F14" s="3">
        <f>F13/((1+$B$2)^F12)</f>
        <v>102.45201830476057</v>
      </c>
      <c r="G14" s="3">
        <f>G13/((1+$B$2)^G12)</f>
        <v>248.368529223662</v>
      </c>
      <c r="H14" s="3">
        <f aca="true" t="shared" si="2" ref="H14:V14">H13/((1+$B$2)^H12)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</row>
    <row r="15" spans="1:22" ht="12.75">
      <c r="A15" s="3" t="s">
        <v>19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  <c r="H15" s="3">
        <f aca="true" t="shared" si="3" ref="H15:V15">G15+H14</f>
        <v>257.28185481617606</v>
      </c>
      <c r="I15" s="3">
        <f t="shared" si="3"/>
        <v>257.28185481617606</v>
      </c>
      <c r="J15" s="3">
        <f t="shared" si="3"/>
        <v>257.28185481617606</v>
      </c>
      <c r="K15" s="3">
        <f t="shared" si="3"/>
        <v>257.28185481617606</v>
      </c>
      <c r="L15" s="3">
        <f t="shared" si="3"/>
        <v>257.28185481617606</v>
      </c>
      <c r="M15" s="3">
        <f t="shared" si="3"/>
        <v>257.28185481617606</v>
      </c>
      <c r="N15" s="3">
        <f t="shared" si="3"/>
        <v>257.28185481617606</v>
      </c>
      <c r="O15" s="3">
        <f t="shared" si="3"/>
        <v>257.28185481617606</v>
      </c>
      <c r="P15" s="3">
        <f t="shared" si="3"/>
        <v>257.28185481617606</v>
      </c>
      <c r="Q15" s="3">
        <f t="shared" si="3"/>
        <v>257.28185481617606</v>
      </c>
      <c r="R15" s="3">
        <f t="shared" si="3"/>
        <v>257.28185481617606</v>
      </c>
      <c r="S15" s="3">
        <f t="shared" si="3"/>
        <v>257.28185481617606</v>
      </c>
      <c r="T15" s="3">
        <f t="shared" si="3"/>
        <v>257.28185481617606</v>
      </c>
      <c r="U15" s="3">
        <f t="shared" si="3"/>
        <v>257.28185481617606</v>
      </c>
      <c r="V15" s="3">
        <f t="shared" si="3"/>
        <v>257.28185481617606</v>
      </c>
    </row>
    <row r="16" spans="1:22" ht="12.75">
      <c r="A16" s="3" t="s">
        <v>13</v>
      </c>
      <c r="B16" s="3">
        <v>-500</v>
      </c>
      <c r="C16" s="3">
        <f>B16+C13</f>
        <v>-400</v>
      </c>
      <c r="D16" s="3">
        <f>C16+D13</f>
        <v>-200</v>
      </c>
      <c r="E16" s="3">
        <f>D16+E13</f>
        <v>0</v>
      </c>
      <c r="F16" s="3">
        <f>E16+F13</f>
        <v>150</v>
      </c>
      <c r="G16" s="3">
        <f>F16+G13</f>
        <v>550</v>
      </c>
      <c r="H16" s="3">
        <f aca="true" t="shared" si="4" ref="H16:V16">G16+H13</f>
        <v>550</v>
      </c>
      <c r="I16" s="3">
        <f t="shared" si="4"/>
        <v>550</v>
      </c>
      <c r="J16" s="3">
        <f t="shared" si="4"/>
        <v>550</v>
      </c>
      <c r="K16" s="3">
        <f t="shared" si="4"/>
        <v>550</v>
      </c>
      <c r="L16" s="3">
        <f t="shared" si="4"/>
        <v>550</v>
      </c>
      <c r="M16" s="3">
        <f t="shared" si="4"/>
        <v>550</v>
      </c>
      <c r="N16" s="3">
        <f t="shared" si="4"/>
        <v>550</v>
      </c>
      <c r="O16" s="3">
        <f t="shared" si="4"/>
        <v>550</v>
      </c>
      <c r="P16" s="3">
        <f t="shared" si="4"/>
        <v>550</v>
      </c>
      <c r="Q16" s="3">
        <f t="shared" si="4"/>
        <v>550</v>
      </c>
      <c r="R16" s="3">
        <f t="shared" si="4"/>
        <v>550</v>
      </c>
      <c r="S16" s="3">
        <f t="shared" si="4"/>
        <v>550</v>
      </c>
      <c r="T16" s="3">
        <f t="shared" si="4"/>
        <v>550</v>
      </c>
      <c r="U16" s="3">
        <f t="shared" si="4"/>
        <v>550</v>
      </c>
      <c r="V16" s="3">
        <f t="shared" si="4"/>
        <v>550</v>
      </c>
    </row>
    <row r="18" spans="4:21" ht="12.75">
      <c r="D18" s="3" t="s">
        <v>0</v>
      </c>
      <c r="U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spans="9:12" ht="12.75">
      <c r="I21" s="3" t="s">
        <v>0</v>
      </c>
      <c r="L21" s="3" t="s">
        <v>0</v>
      </c>
    </row>
    <row r="23" ht="12.75">
      <c r="Q23" s="3" t="s">
        <v>0</v>
      </c>
    </row>
    <row r="28" spans="3:17" ht="12.75">
      <c r="C28" s="9">
        <v>2</v>
      </c>
      <c r="D28" s="9">
        <v>4</v>
      </c>
      <c r="E28" s="9">
        <v>6</v>
      </c>
      <c r="F28" s="9">
        <v>8</v>
      </c>
      <c r="G28" s="9">
        <v>10</v>
      </c>
      <c r="H28" s="9">
        <v>12</v>
      </c>
      <c r="I28" s="9">
        <v>14</v>
      </c>
      <c r="J28" s="9">
        <v>16</v>
      </c>
      <c r="K28" s="9">
        <v>18</v>
      </c>
      <c r="L28" s="9">
        <v>20</v>
      </c>
      <c r="M28" s="9">
        <v>22</v>
      </c>
      <c r="N28" s="9">
        <v>24</v>
      </c>
      <c r="O28" s="9">
        <v>26</v>
      </c>
      <c r="P28" s="9">
        <v>28</v>
      </c>
      <c r="Q28" s="9">
        <v>30</v>
      </c>
    </row>
  </sheetData>
  <sheetProtection/>
  <mergeCells count="3">
    <mergeCell ref="B3:V3"/>
    <mergeCell ref="B7:Q7"/>
    <mergeCell ref="B11:V1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May Lis Ruus</cp:lastModifiedBy>
  <cp:lastPrinted>2008-07-02T13:37:10Z</cp:lastPrinted>
  <dcterms:created xsi:type="dcterms:W3CDTF">2007-01-01T19:46:20Z</dcterms:created>
  <dcterms:modified xsi:type="dcterms:W3CDTF">2009-03-18T12:36:32Z</dcterms:modified>
  <cp:category/>
  <cp:version/>
  <cp:contentType/>
  <cp:contentStatus/>
</cp:coreProperties>
</file>