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240" activeTab="0"/>
  </bookViews>
  <sheets>
    <sheet name="Nåverdiprofiler" sheetId="1" r:id="rId1"/>
    <sheet name="Annuitet" sheetId="2" r:id="rId2"/>
    <sheet name="Tabell 5.1" sheetId="3" r:id="rId3"/>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startår.Du kan legge inn kontantstrøm for prosjekt B og C ved å klikke på plusstegnet helt til venstre ut for linje 7 for å få frem linjene 5 og 6 og. Nåverdiprofilene vises hvis du tar frem linjene 10 og 11 (trykk på plusstegnet ut for linje 12).
Tilsvarende kan du utvide planperioden opptil 20 år ved å klikke plusstegnet over kolonne W og dermed få frem de skjulte kolonnene.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prosjekter der kontanstrømmen i driftsfasen er en annuitet (likt beløp hvert år). Regnearket kan brukes både til investerings- og finansieringsprosjekter. Fete typer angir inputverdier. Du kan legge inn kontantstrøm for prosjekt B og C ved å klikke på plusstegnet helt til venstre ut for linje 7 for å få frem linjene 5 og 6 og. Nåverdiprofilene vises hvis du tar frem linjene 10 og 11 (trykk på plusstegnet ut for linje 12).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
Du kan legge inn kontanstrøm for prosjekt to og tre ved å ta frem linjene 4 og 5 og klikke på plusstegnet helt til venstre ut for linje 6. Nåverdiprofilene vises hvis du tar frem linjene 9 og 10 (trykk på plusstegnet ut for linje 11).
Tilsvarende kan du utvide planperioden opptil 20 år ved å ta frem kolonnene frem til og med år 20 (plusstegn over kolonne W). 
</t>
        </r>
      </text>
    </comment>
    <comment ref="C3"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List>
</comments>
</file>

<file path=xl/sharedStrings.xml><?xml version="1.0" encoding="utf-8"?>
<sst xmlns="http://schemas.openxmlformats.org/spreadsheetml/2006/main" count="34" uniqueCount="20">
  <si>
    <t>År</t>
  </si>
  <si>
    <t>Kapitalkostnad</t>
  </si>
  <si>
    <t>Les dette</t>
  </si>
  <si>
    <t>Internrente</t>
  </si>
  <si>
    <t>Nåverdi prosjekt A</t>
  </si>
  <si>
    <t>Nåverdi prosjekt B</t>
  </si>
  <si>
    <t>Nåverdi prosjekt C</t>
  </si>
  <si>
    <t>Kontantstrøm prosjekt A</t>
  </si>
  <si>
    <t>Kontantstrøm prosjekt B</t>
  </si>
  <si>
    <t>Kontantstrøm prosjekt C</t>
  </si>
  <si>
    <t>Prosjekt A</t>
  </si>
  <si>
    <t>Prosjekt B</t>
  </si>
  <si>
    <t>Prosjekt C</t>
  </si>
  <si>
    <t>Annuitet</t>
  </si>
  <si>
    <t>Antall perioder</t>
  </si>
  <si>
    <t>Nåverdi</t>
  </si>
  <si>
    <t>Investering/</t>
  </si>
  <si>
    <t>Låneopptak</t>
  </si>
  <si>
    <t>Restverdi/</t>
  </si>
  <si>
    <t>Restlån</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</si>
</sst>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0.0%"/>
    <numFmt numFmtId="174" formatCode="_(* #,##0.0_);_(* \(#,##0.0\);_(* &quot;-&quot;??_);_(@_)"/>
    <numFmt numFmtId="175" formatCode="_(* #,##0_);_(* \(#,##0\);_(* &quot;-&quot;??_);_(@_)"/>
  </numFmts>
  <fonts count="43">
    <font>
      <sz val="10"/>
      <name val="Arial"/>
      <family val="0"/>
    </font>
    <font>
      <sz val="11"/>
      <color indexed="8"/>
      <name val="Calibri"/>
      <family val="2"/>
    </font>
    <font>
      <sz val="8"/>
      <name val="Arial"/>
      <family val="2"/>
    </font>
    <font>
      <b/>
      <sz val="10"/>
      <name val="Arial"/>
      <family val="2"/>
    </font>
    <font>
      <sz val="9"/>
      <name val="Tahoma"/>
      <family val="2"/>
    </font>
    <font>
      <sz val="12"/>
      <name val="Tahoma"/>
      <family val="2"/>
    </font>
    <font>
      <sz val="11"/>
      <name val="Times New Roman"/>
      <family val="1"/>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9" fontId="3" fillId="0" borderId="0" xfId="0" applyNumberFormat="1" applyFont="1" applyAlignment="1">
      <alignment/>
    </xf>
    <xf numFmtId="3" fontId="0" fillId="0" borderId="0" xfId="42" applyNumberFormat="1" applyAlignment="1">
      <alignment/>
    </xf>
    <xf numFmtId="171" fontId="0" fillId="0" borderId="0" xfId="42" applyNumberFormat="1" applyAlignment="1">
      <alignment/>
    </xf>
    <xf numFmtId="9" fontId="0" fillId="0" borderId="0" xfId="0" applyNumberFormat="1" applyFont="1" applyAlignment="1">
      <alignment/>
    </xf>
    <xf numFmtId="9" fontId="0" fillId="0" borderId="0" xfId="57"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72"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57" applyFont="1" applyAlignment="1">
      <alignment/>
    </xf>
    <xf numFmtId="0" fontId="0" fillId="0" borderId="0" xfId="0" applyFont="1" applyAlignment="1" quotePrefix="1">
      <alignment horizontal="left"/>
    </xf>
    <xf numFmtId="0" fontId="0" fillId="0" borderId="0" xfId="0" applyFont="1" applyAlignment="1">
      <alignment horizontal="left"/>
    </xf>
    <xf numFmtId="173" fontId="0" fillId="0" borderId="0" xfId="0" applyNumberFormat="1" applyAlignment="1">
      <alignment/>
    </xf>
    <xf numFmtId="175" fontId="0" fillId="0" borderId="0" xfId="42" applyNumberFormat="1" applyFont="1" applyAlignment="1">
      <alignment/>
    </xf>
    <xf numFmtId="0" fontId="0" fillId="0" borderId="0" xfId="0" applyFont="1" applyAlignment="1">
      <alignment/>
    </xf>
    <xf numFmtId="0" fontId="0" fillId="0" borderId="0" xfId="0" applyFont="1" applyAlignment="1">
      <alignment horizontal="left"/>
    </xf>
    <xf numFmtId="3" fontId="0" fillId="0" borderId="0" xfId="0" applyNumberFormat="1" applyFont="1" applyAlignment="1">
      <alignment/>
    </xf>
    <xf numFmtId="172" fontId="0" fillId="0" borderId="0" xfId="57" applyNumberFormat="1" applyFont="1" applyAlignment="1">
      <alignment/>
    </xf>
    <xf numFmtId="172" fontId="3" fillId="0" borderId="0" xfId="57" applyNumberFormat="1" applyFont="1" applyAlignment="1">
      <alignment/>
    </xf>
    <xf numFmtId="172" fontId="0" fillId="0" borderId="0" xfId="57" applyNumberFormat="1" applyFont="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Nåverdiprofiler!$A$9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Nåverdiprofiler!$A$24:$G$24</c:f>
              <c:numCache/>
            </c:numRef>
          </c:cat>
          <c:val>
            <c:numRef>
              <c:f>Nåverdiprofiler!$B$9:$H$9</c:f>
              <c:numCache/>
            </c:numRef>
          </c:val>
          <c:smooth val="0"/>
        </c:ser>
        <c:ser>
          <c:idx val="1"/>
          <c:order val="1"/>
          <c:tx>
            <c:strRef>
              <c:f>Nåverdiprofiler!$A$10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Nåverdiprofiler!$A$24:$G$24</c:f>
              <c:numCache/>
            </c:numRef>
          </c:cat>
          <c:val>
            <c:numRef>
              <c:f>Nåverdiprofiler!$B$10:$H$10</c:f>
            </c:numRef>
          </c:val>
          <c:smooth val="0"/>
        </c:ser>
        <c:ser>
          <c:idx val="2"/>
          <c:order val="2"/>
          <c:tx>
            <c:strRef>
              <c:f>Nåverdiprofiler!$A$11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Nåverdiprofiler!$A$24:$G$24</c:f>
              <c:numCache/>
            </c:numRef>
          </c:cat>
          <c:val>
            <c:numRef>
              <c:f>Nåverdiprofiler!$B$11:$H$11</c:f>
            </c:numRef>
          </c:val>
          <c:smooth val="0"/>
        </c:ser>
        <c:marker val="1"/>
        <c:axId val="46398071"/>
        <c:axId val="66304012"/>
      </c:lineChart>
      <c:catAx>
        <c:axId val="46398071"/>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25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304012"/>
        <c:crosses val="autoZero"/>
        <c:auto val="1"/>
        <c:lblOffset val="100"/>
        <c:tickLblSkip val="1"/>
        <c:noMultiLvlLbl val="0"/>
      </c:catAx>
      <c:valAx>
        <c:axId val="66304012"/>
        <c:scaling>
          <c:orientation val="minMax"/>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398071"/>
        <c:crossesAt val="1"/>
        <c:crossBetween val="midCat"/>
        <c:dispUnits/>
      </c:valAx>
      <c:spPr>
        <a:solidFill>
          <a:srgbClr val="FFFFFF"/>
        </a:solidFill>
        <a:ln w="3175">
          <a:noFill/>
        </a:ln>
      </c:spPr>
    </c:plotArea>
    <c:legend>
      <c:legendPos val="r"/>
      <c:layout>
        <c:manualLayout>
          <c:xMode val="edge"/>
          <c:yMode val="edge"/>
          <c:x val="0.79575"/>
          <c:y val="0.47"/>
          <c:w val="0.1972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4"/>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0925"/>
          <c:y val="0.05925"/>
          <c:w val="0.67025"/>
          <c:h val="0.9545"/>
        </c:manualLayout>
      </c:layout>
      <c:lineChart>
        <c:grouping val="standard"/>
        <c:varyColors val="0"/>
        <c:ser>
          <c:idx val="0"/>
          <c:order val="0"/>
          <c:tx>
            <c:strRef>
              <c:f>Annuitet!$A$9</c:f>
              <c:strCache>
                <c:ptCount val="1"/>
                <c:pt idx="0">
                  <c:v>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Annuitet!$A$24:$G$24</c:f>
              <c:numCache/>
            </c:numRef>
          </c:cat>
          <c:val>
            <c:numRef>
              <c:f>Annuitet!$B$9:$H$9</c:f>
              <c:numCache/>
            </c:numRef>
          </c:val>
          <c:smooth val="0"/>
        </c:ser>
        <c:ser>
          <c:idx val="1"/>
          <c:order val="1"/>
          <c:tx>
            <c:strRef>
              <c:f>Annuitet!$A$10</c:f>
              <c:strCache>
                <c:ptCount val="1"/>
                <c:pt idx="0">
                  <c:v>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Annuitet!$A$24:$G$24</c:f>
              <c:numCache/>
            </c:numRef>
          </c:cat>
          <c:val>
            <c:numRef>
              <c:f>Annuitet!$B$10:$H$10</c:f>
            </c:numRef>
          </c:val>
          <c:smooth val="0"/>
        </c:ser>
        <c:ser>
          <c:idx val="2"/>
          <c:order val="2"/>
          <c:tx>
            <c:strRef>
              <c:f>Annuitet!$A$11</c:f>
              <c:strCache>
                <c:ptCount val="1"/>
                <c:pt idx="0">
                  <c:v>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Annuitet!$A$24:$G$24</c:f>
              <c:numCache/>
            </c:numRef>
          </c:cat>
          <c:val>
            <c:numRef>
              <c:f>Annuitet!$B$11:$H$11</c:f>
            </c:numRef>
          </c:val>
          <c:smooth val="0"/>
        </c:ser>
        <c:marker val="1"/>
        <c:axId val="56645789"/>
        <c:axId val="65306618"/>
      </c:lineChart>
      <c:catAx>
        <c:axId val="56645789"/>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101"/>
              <c:y val="0.07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5306618"/>
        <c:crosses val="autoZero"/>
        <c:auto val="1"/>
        <c:lblOffset val="100"/>
        <c:tickLblSkip val="1"/>
        <c:noMultiLvlLbl val="0"/>
      </c:catAx>
      <c:valAx>
        <c:axId val="65306618"/>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
              <c:y val="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645789"/>
        <c:crossesAt val="1"/>
        <c:crossBetween val="midCat"/>
        <c:dispUnits/>
      </c:valAx>
      <c:spPr>
        <a:noFill/>
        <a:ln>
          <a:noFill/>
        </a:ln>
      </c:spPr>
    </c:plotArea>
    <c:legend>
      <c:legendPos val="r"/>
      <c:layout>
        <c:manualLayout>
          <c:xMode val="edge"/>
          <c:yMode val="edge"/>
          <c:x val="0.86475"/>
          <c:y val="0.5175"/>
          <c:w val="0.12975"/>
          <c:h val="0.05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55"/>
          <c:w val="0.7605"/>
          <c:h val="0.9575"/>
        </c:manualLayout>
      </c:layout>
      <c:lineChart>
        <c:grouping val="standard"/>
        <c:varyColors val="0"/>
        <c:ser>
          <c:idx val="0"/>
          <c:order val="0"/>
          <c:tx>
            <c:strRef>
              <c:f>'Tabell 5.1'!$A$9</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'Tabell 5.1'!$A$24:$G$24</c:f>
              <c:numCache/>
            </c:numRef>
          </c:cat>
          <c:val>
            <c:numRef>
              <c:f>'Tabell 5.1'!$B$9:$H$9</c:f>
              <c:numCache/>
            </c:numRef>
          </c:val>
          <c:smooth val="0"/>
        </c:ser>
        <c:ser>
          <c:idx val="1"/>
          <c:order val="1"/>
          <c:tx>
            <c:strRef>
              <c:f>'Tabell 5.1'!$A$10</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'Tabell 5.1'!$A$24:$G$24</c:f>
              <c:numCache/>
            </c:numRef>
          </c:cat>
          <c:val>
            <c:numRef>
              <c:f>'Tabell 5.1'!$B$10:$H$10</c:f>
            </c:numRef>
          </c:val>
          <c:smooth val="0"/>
        </c:ser>
        <c:ser>
          <c:idx val="2"/>
          <c:order val="2"/>
          <c:tx>
            <c:strRef>
              <c:f>'Tabell 5.1'!$A$11</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'Tabell 5.1'!$A$24:$G$24</c:f>
              <c:numCache/>
            </c:numRef>
          </c:cat>
          <c:val>
            <c:numRef>
              <c:f>'Tabell 5.1'!$B$11:$H$11</c:f>
            </c:numRef>
          </c:val>
          <c:smooth val="0"/>
        </c:ser>
        <c:marker val="1"/>
        <c:axId val="43679667"/>
        <c:axId val="30964760"/>
      </c:lineChart>
      <c:catAx>
        <c:axId val="43679667"/>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762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964760"/>
        <c:crosses val="autoZero"/>
        <c:auto val="1"/>
        <c:lblOffset val="100"/>
        <c:tickLblSkip val="1"/>
        <c:noMultiLvlLbl val="0"/>
      </c:catAx>
      <c:valAx>
        <c:axId val="30964760"/>
        <c:scaling>
          <c:orientation val="minMax"/>
          <c:max val="3000"/>
        </c:scaling>
        <c:axPos val="l"/>
        <c:title>
          <c:tx>
            <c:rich>
              <a:bodyPr vert="horz" rot="-5400000" anchor="ctr"/>
              <a:lstStyle/>
              <a:p>
                <a:pPr algn="ctr">
                  <a:defRPr/>
                </a:pPr>
                <a:r>
                  <a:rPr lang="en-US" cap="none" sz="1000" b="0" i="0" u="none" baseline="0">
                    <a:solidFill>
                      <a:srgbClr val="000000"/>
                    </a:solidFill>
                  </a:rPr>
                  <a:t>Nåverdi</a:t>
                </a:r>
              </a:p>
            </c:rich>
          </c:tx>
          <c:layout>
            <c:manualLayout>
              <c:xMode val="factor"/>
              <c:yMode val="factor"/>
              <c:x val="-0.00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679667"/>
        <c:crossesAt val="1"/>
        <c:crossBetween val="midCat"/>
        <c:dispUnits/>
        <c:maj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2"/>
        <xdr:cNvGraphicFramePr/>
      </xdr:nvGraphicFramePr>
      <xdr:xfrm>
        <a:off x="38100" y="2371725"/>
        <a:ext cx="6848475" cy="4200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47625</xdr:rowOff>
    </xdr:from>
    <xdr:to>
      <xdr:col>23</xdr:col>
      <xdr:colOff>409575</xdr:colOff>
      <xdr:row>37</xdr:row>
      <xdr:rowOff>152400</xdr:rowOff>
    </xdr:to>
    <xdr:graphicFrame>
      <xdr:nvGraphicFramePr>
        <xdr:cNvPr id="1" name="Chart 3"/>
        <xdr:cNvGraphicFramePr/>
      </xdr:nvGraphicFramePr>
      <xdr:xfrm>
        <a:off x="190500" y="2238375"/>
        <a:ext cx="7058025" cy="4152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1"/>
        <xdr:cNvGraphicFramePr/>
      </xdr:nvGraphicFramePr>
      <xdr:xfrm>
        <a:off x="38100" y="1323975"/>
        <a:ext cx="6848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7" max="8" width="8.421875" style="0" customWidth="1"/>
    <col min="9" max="22" width="7.8515625" style="0" hidden="1" customWidth="1" outlineLevel="1"/>
    <col min="23" max="23" width="9.140625" style="0" customWidth="1" collapsed="1"/>
  </cols>
  <sheetData>
    <row r="1" ht="95.25" customHeight="1">
      <c r="A1" s="18" t="s">
        <v>2</v>
      </c>
    </row>
    <row r="2" spans="2:23" ht="12.75">
      <c r="B2" s="24" t="s">
        <v>0</v>
      </c>
      <c r="C2" s="24"/>
      <c r="D2" s="24"/>
      <c r="E2" s="24"/>
      <c r="F2" s="24"/>
      <c r="G2" s="24"/>
      <c r="H2" s="24"/>
      <c r="W2" s="6" t="s">
        <v>3</v>
      </c>
    </row>
    <row r="3" spans="2:22" ht="12.75">
      <c r="B3" s="11">
        <v>2009</v>
      </c>
      <c r="C3" s="6">
        <f aca="true" t="shared" si="0" ref="C3:H3">B3+1</f>
        <v>2010</v>
      </c>
      <c r="D3" s="6">
        <f t="shared" si="0"/>
        <v>2011</v>
      </c>
      <c r="E3" s="6">
        <f t="shared" si="0"/>
        <v>2012</v>
      </c>
      <c r="F3" s="6">
        <f t="shared" si="0"/>
        <v>2013</v>
      </c>
      <c r="G3" s="6">
        <f t="shared" si="0"/>
        <v>2014</v>
      </c>
      <c r="H3" s="6">
        <f t="shared" si="0"/>
        <v>2015</v>
      </c>
      <c r="I3" s="6">
        <f aca="true" t="shared" si="1" ref="I3:V3">H3+1</f>
        <v>2016</v>
      </c>
      <c r="J3" s="6">
        <f t="shared" si="1"/>
        <v>2017</v>
      </c>
      <c r="K3" s="6">
        <f t="shared" si="1"/>
        <v>2018</v>
      </c>
      <c r="L3" s="6">
        <f t="shared" si="1"/>
        <v>2019</v>
      </c>
      <c r="M3" s="6">
        <f t="shared" si="1"/>
        <v>2020</v>
      </c>
      <c r="N3" s="6">
        <f t="shared" si="1"/>
        <v>2021</v>
      </c>
      <c r="O3" s="6">
        <f t="shared" si="1"/>
        <v>2022</v>
      </c>
      <c r="P3" s="6">
        <f t="shared" si="1"/>
        <v>2023</v>
      </c>
      <c r="Q3" s="6">
        <f t="shared" si="1"/>
        <v>2024</v>
      </c>
      <c r="R3" s="6">
        <f t="shared" si="1"/>
        <v>2025</v>
      </c>
      <c r="S3" s="6">
        <f t="shared" si="1"/>
        <v>2026</v>
      </c>
      <c r="T3" s="6">
        <f t="shared" si="1"/>
        <v>2027</v>
      </c>
      <c r="U3" s="6">
        <f t="shared" si="1"/>
        <v>2028</v>
      </c>
      <c r="V3" s="6">
        <f t="shared" si="1"/>
        <v>2029</v>
      </c>
    </row>
    <row r="4" spans="1:23" ht="12.75">
      <c r="A4" s="14" t="s">
        <v>7</v>
      </c>
      <c r="B4" s="12">
        <v>-10000</v>
      </c>
      <c r="C4" s="12">
        <v>2000</v>
      </c>
      <c r="D4" s="12">
        <v>3000</v>
      </c>
      <c r="E4" s="12">
        <v>4000</v>
      </c>
      <c r="F4" s="12">
        <v>2500</v>
      </c>
      <c r="G4" s="12">
        <v>1500</v>
      </c>
      <c r="H4" s="12">
        <v>1500</v>
      </c>
      <c r="I4" s="7"/>
      <c r="J4" s="7"/>
      <c r="K4" s="7"/>
      <c r="W4" s="16">
        <f>IRR(B4:V4)</f>
        <v>0.12844242272587125</v>
      </c>
    </row>
    <row r="5" spans="1:23" ht="12.75" customHeight="1" hidden="1" outlineLevel="1">
      <c r="A5" s="15" t="s">
        <v>8</v>
      </c>
      <c r="B5" s="12">
        <v>-20000</v>
      </c>
      <c r="C5" s="12">
        <v>7000</v>
      </c>
      <c r="D5" s="12">
        <v>2000</v>
      </c>
      <c r="E5" s="12">
        <v>9000</v>
      </c>
      <c r="F5" s="12">
        <v>11000</v>
      </c>
      <c r="G5" s="12">
        <v>2000</v>
      </c>
      <c r="H5" s="12">
        <v>7000</v>
      </c>
      <c r="I5" s="7"/>
      <c r="J5" s="7"/>
      <c r="K5" s="7"/>
      <c r="W5" s="16">
        <f>IRR(B5:V5)</f>
        <v>0.21727421253663498</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0.05</v>
      </c>
      <c r="D8" s="4">
        <f>C8+$C$8</f>
        <v>0.1</v>
      </c>
      <c r="E8" s="4">
        <f>D8+$C$8</f>
        <v>0.15000000000000002</v>
      </c>
      <c r="F8" s="4">
        <f>E8+$C$8</f>
        <v>0.2</v>
      </c>
      <c r="G8" s="4">
        <f>F8+$C$8</f>
        <v>0.25</v>
      </c>
      <c r="H8" s="4">
        <f>G8+$C$8</f>
        <v>0.3</v>
      </c>
    </row>
    <row r="9" spans="1:9" ht="12.75">
      <c r="A9" s="14" t="s">
        <v>4</v>
      </c>
      <c r="B9" s="2">
        <f>NPV(B8,$B4:$V$4)*(1+B8)</f>
        <v>4500</v>
      </c>
      <c r="C9" s="2">
        <f>NPV(C8,$B4:$V$4)*(1+C8)</f>
        <v>2432.569265899292</v>
      </c>
      <c r="D9" s="2">
        <f>NPV(D8,$B4:$V$4)*(1+D8)</f>
        <v>788.4063828454089</v>
      </c>
      <c r="E9" s="2">
        <f>NPV(E8,$B4:$V$4)*(1+E8)</f>
        <v>-538.734022801726</v>
      </c>
      <c r="F9" s="2">
        <f>NPV(F8,$B4:$V$4)*(1+F8)</f>
        <v>-1624.3891460905347</v>
      </c>
      <c r="G9" s="2">
        <f>NPV(G8,$B4:$V$4)*(1+G8)</f>
        <v>-2523.264</v>
      </c>
      <c r="H9" s="2">
        <f>NPV(H8,$B4:$V$4)*(1+H8)</f>
        <v>-3275.6485703080452</v>
      </c>
      <c r="I9" s="3"/>
    </row>
    <row r="10" spans="1:8" ht="12.75" hidden="1" outlineLevel="1">
      <c r="A10" s="14" t="s">
        <v>5</v>
      </c>
      <c r="B10" s="2">
        <f>NPV(B8,$B$5:$V5)*(1+B8)</f>
        <v>18000</v>
      </c>
      <c r="C10" s="2">
        <f>NPV(C8,$B$5:$V5)*(1+C8)</f>
        <v>12095.55134247006</v>
      </c>
      <c r="D10" s="2">
        <f>NPV(D8,$B$5:$V5)*(1+D8)</f>
        <v>7484.670299244556</v>
      </c>
      <c r="E10" s="2">
        <f>NPV(E8,$B$5:$V5)*(1+E8)</f>
        <v>3826.8222917214425</v>
      </c>
      <c r="F10" s="2">
        <f>NPV(F8,$B$5:$V5)*(1+F8)</f>
        <v>883.3804869684503</v>
      </c>
      <c r="G10" s="2">
        <f>NPV(G8,$B$5:$V5)*(1+G8)</f>
        <v>-1516.0319999999997</v>
      </c>
      <c r="H10" s="2">
        <f>NPV(H8,$B$5:$V5)*(1+H8)</f>
        <v>-3495.1600529459542</v>
      </c>
    </row>
    <row r="11" spans="1:8" ht="12.75" hidden="1" outlineLevel="1">
      <c r="A11" s="14" t="s">
        <v>6</v>
      </c>
      <c r="B11" s="2">
        <f>NPV(B8,$B$6:$V6)*(1+B8)</f>
        <v>7000</v>
      </c>
      <c r="C11" s="2">
        <f>NPV(C8,$B$6:$V6)*(1+C8)</f>
        <v>3954.584759639529</v>
      </c>
      <c r="D11" s="2">
        <f>NPV(D8,$B$6:$V6)*(1+D8)</f>
        <v>1773.687160645325</v>
      </c>
      <c r="E11" s="2">
        <f>NPV(E8,$B$6:$V6)*(1+E8)</f>
        <v>187.9311509386771</v>
      </c>
      <c r="F11" s="2">
        <f>NPV(F8,$B$6:$V6)*(1+F8)</f>
        <v>-981.2242798353905</v>
      </c>
      <c r="G11" s="2">
        <f>NPV(G8,$B$6:$V6)*(1+G8)</f>
        <v>-1854.272</v>
      </c>
      <c r="H11" s="2">
        <f>NPV(H8,$B$6:$V6)*(1+H8)</f>
        <v>-2513.8854676039605</v>
      </c>
    </row>
    <row r="12" ht="12.75" collapsed="1"/>
    <row r="13" ht="12.75">
      <c r="Y13" s="17"/>
    </row>
    <row r="24" spans="2:7" ht="12.75">
      <c r="B24" s="17">
        <f aca="true" t="shared" si="2" ref="B24:G24">C8*100</f>
        <v>5</v>
      </c>
      <c r="C24" s="17">
        <f t="shared" si="2"/>
        <v>10</v>
      </c>
      <c r="D24" s="17">
        <f t="shared" si="2"/>
        <v>15.000000000000002</v>
      </c>
      <c r="E24" s="17">
        <f t="shared" si="2"/>
        <v>20</v>
      </c>
      <c r="F24" s="17">
        <f t="shared" si="2"/>
        <v>25</v>
      </c>
      <c r="G24" s="17">
        <f t="shared" si="2"/>
        <v>30</v>
      </c>
    </row>
    <row r="32" ht="12.75">
      <c r="B32" s="10"/>
    </row>
    <row r="36" ht="12.75">
      <c r="A36" s="9"/>
    </row>
    <row r="52" spans="2:8" ht="12.75">
      <c r="B52" s="1"/>
      <c r="C52" s="8"/>
      <c r="D52" s="8"/>
      <c r="E52" s="8"/>
      <c r="F52" s="8"/>
      <c r="G52" s="8"/>
      <c r="H52" s="8"/>
    </row>
  </sheetData>
  <sheetProtection/>
  <mergeCells count="1">
    <mergeCell ref="B2:H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2.75" outlineLevelRow="1" outlineLevelCol="1"/>
  <cols>
    <col min="1" max="1" width="21.28125" style="0" customWidth="1"/>
    <col min="2" max="2" width="10.00390625" style="0" customWidth="1"/>
    <col min="3" max="3" width="8.421875" style="0" customWidth="1"/>
    <col min="4" max="4" width="13.28125" style="0" customWidth="1"/>
    <col min="5" max="5" width="9.57421875" style="0" customWidth="1"/>
    <col min="7" max="7" width="13.28125" style="0" customWidth="1"/>
    <col min="8" max="8" width="8.421875" style="0" customWidth="1"/>
    <col min="9" max="22" width="7.8515625" style="0" hidden="1" customWidth="1" outlineLevel="1"/>
    <col min="23" max="23" width="9.140625" style="0" customWidth="1" collapsed="1"/>
  </cols>
  <sheetData>
    <row r="1" ht="83.25" customHeight="1">
      <c r="A1" s="18" t="s">
        <v>2</v>
      </c>
    </row>
    <row r="2" spans="2:22" ht="12.75">
      <c r="B2" s="18" t="s">
        <v>16</v>
      </c>
      <c r="E2" s="18" t="s">
        <v>18</v>
      </c>
      <c r="I2" s="6" t="e">
        <f>H3+1</f>
        <v>#VALUE!</v>
      </c>
      <c r="J2" s="6" t="e">
        <f aca="true" t="shared" si="0" ref="J2:V2">I2+1</f>
        <v>#VALUE!</v>
      </c>
      <c r="K2" s="6" t="e">
        <f t="shared" si="0"/>
        <v>#VALUE!</v>
      </c>
      <c r="L2" s="6" t="e">
        <f t="shared" si="0"/>
        <v>#VALUE!</v>
      </c>
      <c r="M2" s="6" t="e">
        <f t="shared" si="0"/>
        <v>#VALUE!</v>
      </c>
      <c r="N2" s="6" t="e">
        <f t="shared" si="0"/>
        <v>#VALUE!</v>
      </c>
      <c r="O2" s="6" t="e">
        <f t="shared" si="0"/>
        <v>#VALUE!</v>
      </c>
      <c r="P2" s="6" t="e">
        <f t="shared" si="0"/>
        <v>#VALUE!</v>
      </c>
      <c r="Q2" s="6" t="e">
        <f t="shared" si="0"/>
        <v>#VALUE!</v>
      </c>
      <c r="R2" s="6" t="e">
        <f t="shared" si="0"/>
        <v>#VALUE!</v>
      </c>
      <c r="S2" s="6" t="e">
        <f t="shared" si="0"/>
        <v>#VALUE!</v>
      </c>
      <c r="T2" s="6" t="e">
        <f t="shared" si="0"/>
        <v>#VALUE!</v>
      </c>
      <c r="U2" s="6" t="e">
        <f t="shared" si="0"/>
        <v>#VALUE!</v>
      </c>
      <c r="V2" s="6" t="e">
        <f t="shared" si="0"/>
        <v>#VALUE!</v>
      </c>
    </row>
    <row r="3" spans="2:22" ht="12.75">
      <c r="B3" s="18" t="s">
        <v>17</v>
      </c>
      <c r="C3" s="18" t="s">
        <v>13</v>
      </c>
      <c r="D3" s="18" t="s">
        <v>14</v>
      </c>
      <c r="E3" s="18" t="s">
        <v>19</v>
      </c>
      <c r="F3" s="18" t="s">
        <v>3</v>
      </c>
      <c r="G3" s="18" t="s">
        <v>1</v>
      </c>
      <c r="H3" s="18" t="s">
        <v>15</v>
      </c>
      <c r="I3" s="6"/>
      <c r="J3" s="6"/>
      <c r="K3" s="6"/>
      <c r="L3" s="6"/>
      <c r="M3" s="6"/>
      <c r="N3" s="6"/>
      <c r="O3" s="6"/>
      <c r="P3" s="6"/>
      <c r="Q3" s="6"/>
      <c r="R3" s="6"/>
      <c r="S3" s="6"/>
      <c r="T3" s="6"/>
      <c r="U3" s="6"/>
      <c r="V3" s="6"/>
    </row>
    <row r="4" spans="1:23" ht="12.75">
      <c r="A4" s="19" t="s">
        <v>10</v>
      </c>
      <c r="B4" s="12">
        <v>-100</v>
      </c>
      <c r="C4" s="12">
        <v>15</v>
      </c>
      <c r="D4" s="12">
        <v>10</v>
      </c>
      <c r="E4" s="12">
        <v>20</v>
      </c>
      <c r="F4" s="21">
        <f>RATE(D4,C4,B4,E4)</f>
        <v>0.09974140773306413</v>
      </c>
      <c r="G4" s="22">
        <v>0.06</v>
      </c>
      <c r="H4" s="20">
        <f>-PV(G4,D4,C4,E4)+B4</f>
        <v>21.56920130952288</v>
      </c>
      <c r="I4" s="7"/>
      <c r="J4" s="7"/>
      <c r="K4" s="7"/>
      <c r="W4" s="16"/>
    </row>
    <row r="5" spans="1:23" ht="12.75" customHeight="1" hidden="1" outlineLevel="1">
      <c r="A5" s="19" t="s">
        <v>11</v>
      </c>
      <c r="B5" s="12">
        <v>-200</v>
      </c>
      <c r="C5" s="12">
        <v>50</v>
      </c>
      <c r="D5" s="12">
        <v>8</v>
      </c>
      <c r="E5" s="12">
        <v>0</v>
      </c>
      <c r="F5" s="21">
        <f>RATE(D5,C5,B5,E5)</f>
        <v>0.18623711889159594</v>
      </c>
      <c r="G5" s="22">
        <v>0.15</v>
      </c>
      <c r="H5" s="20">
        <f>-PV(G5,D5,C5,E5)+B5</f>
        <v>24.36607538461081</v>
      </c>
      <c r="I5" s="7"/>
      <c r="J5" s="7"/>
      <c r="K5" s="7"/>
      <c r="W5" s="16"/>
    </row>
    <row r="6" spans="1:23" ht="12.75" customHeight="1" hidden="1" outlineLevel="1">
      <c r="A6" s="19" t="s">
        <v>12</v>
      </c>
      <c r="B6" s="12">
        <v>400</v>
      </c>
      <c r="C6" s="12">
        <v>-60</v>
      </c>
      <c r="D6" s="12">
        <v>10</v>
      </c>
      <c r="E6" s="12">
        <v>-100</v>
      </c>
      <c r="F6" s="21">
        <f>RATE(D6,C6,B6,E6)</f>
        <v>0.10378891013753748</v>
      </c>
      <c r="G6" s="22">
        <v>0.07</v>
      </c>
      <c r="H6" s="20">
        <f>-PV(G6,D6,C6,E6)+B6</f>
        <v>-72.24982166942794</v>
      </c>
      <c r="I6" s="7"/>
      <c r="J6" s="7"/>
      <c r="K6" s="7"/>
      <c r="W6" s="16"/>
    </row>
    <row r="7" ht="12.75" collapsed="1"/>
    <row r="8" spans="1:8" ht="12.75">
      <c r="A8" t="s">
        <v>1</v>
      </c>
      <c r="B8" s="23">
        <f>C8-C8</f>
        <v>0</v>
      </c>
      <c r="C8" s="13">
        <v>0.03</v>
      </c>
      <c r="D8" s="4">
        <f>C8+$C$8</f>
        <v>0.06</v>
      </c>
      <c r="E8" s="4">
        <f>D8+$C$8</f>
        <v>0.09</v>
      </c>
      <c r="F8" s="4">
        <f>E8+$C$8</f>
        <v>0.12</v>
      </c>
      <c r="G8" s="4">
        <f>F8+$C$8</f>
        <v>0.15</v>
      </c>
      <c r="H8" s="4">
        <f>G8+$C$8</f>
        <v>0.18</v>
      </c>
    </row>
    <row r="9" spans="1:9" ht="12.75">
      <c r="A9" s="14" t="str">
        <f>A4</f>
        <v>Prosjekt A</v>
      </c>
      <c r="B9" s="2">
        <f>-PV(B8,$D$4,$C$4,$E$4)+$B$4</f>
        <v>70</v>
      </c>
      <c r="C9" s="2">
        <f aca="true" t="shared" si="1" ref="C9:H9">-PV(C8,$D$4,$C$4,$E$4)+$B$4</f>
        <v>42.834920849571915</v>
      </c>
      <c r="D9" s="2">
        <f t="shared" si="1"/>
        <v>21.56920130952288</v>
      </c>
      <c r="E9" s="2">
        <f t="shared" si="1"/>
        <v>4.713081655298964</v>
      </c>
      <c r="F9" s="2">
        <f t="shared" si="1"/>
        <v>-8.807189842023078</v>
      </c>
      <c r="G9" s="2">
        <f t="shared" si="1"/>
        <v>-19.77477648974927</v>
      </c>
      <c r="H9" s="2">
        <f t="shared" si="1"/>
        <v>-28.767416237861696</v>
      </c>
      <c r="I9" s="3"/>
    </row>
    <row r="10" spans="1:8" ht="12.75" hidden="1" outlineLevel="1">
      <c r="A10" s="14" t="str">
        <f>A5</f>
        <v>Prosjekt B</v>
      </c>
      <c r="B10" s="2">
        <f>-PV(B8,$D$5,$C$5,$E$5)+$B$5</f>
        <v>200</v>
      </c>
      <c r="C10" s="2">
        <f aca="true" t="shared" si="2" ref="C10:H10">-PV(C8,$D$5,$C$5,$E$5)+$B$5</f>
        <v>150.98460947677376</v>
      </c>
      <c r="D10" s="2">
        <f t="shared" si="2"/>
        <v>110.48969054847794</v>
      </c>
      <c r="E10" s="2">
        <f t="shared" si="2"/>
        <v>76.7409557373511</v>
      </c>
      <c r="F10" s="2">
        <f t="shared" si="2"/>
        <v>48.38198834192954</v>
      </c>
      <c r="G10" s="2">
        <f t="shared" si="2"/>
        <v>24.36607538461081</v>
      </c>
      <c r="H10" s="2">
        <f t="shared" si="2"/>
        <v>3.878287852637584</v>
      </c>
    </row>
    <row r="11" spans="1:8" ht="12.75" hidden="1" outlineLevel="1">
      <c r="A11" s="14" t="str">
        <f>A6</f>
        <v>Prosjekt C</v>
      </c>
      <c r="B11" s="2">
        <f>-PV(B8,$D$6,$C$6,$E$6)+$B$6</f>
        <v>-300</v>
      </c>
      <c r="C11" s="2">
        <f aca="true" t="shared" si="3" ref="C11:H11">-PV(C8,$D$6,$C$6,$E$6)+$B$6</f>
        <v>-186.22156169622224</v>
      </c>
      <c r="D11" s="2">
        <f t="shared" si="3"/>
        <v>-97.44470077639392</v>
      </c>
      <c r="E11" s="2">
        <f t="shared" si="3"/>
        <v>-27.300542759109646</v>
      </c>
      <c r="F11" s="2">
        <f t="shared" si="3"/>
        <v>28.789294636278385</v>
      </c>
      <c r="G11" s="2">
        <f t="shared" si="3"/>
        <v>74.15541183655972</v>
      </c>
      <c r="H11" s="2">
        <f t="shared" si="3"/>
        <v>111.24837561317469</v>
      </c>
    </row>
    <row r="12" ht="12.75" collapsed="1"/>
    <row r="13" ht="12.75">
      <c r="Y13" s="17"/>
    </row>
    <row r="24" spans="2:7" ht="12.75">
      <c r="B24" s="17">
        <f aca="true" t="shared" si="4" ref="B24:G24">C8</f>
        <v>0.03</v>
      </c>
      <c r="C24" s="17">
        <f t="shared" si="4"/>
        <v>0.06</v>
      </c>
      <c r="D24" s="17">
        <f t="shared" si="4"/>
        <v>0.09</v>
      </c>
      <c r="E24" s="17">
        <f t="shared" si="4"/>
        <v>0.12</v>
      </c>
      <c r="F24" s="17">
        <f t="shared" si="4"/>
        <v>0.15</v>
      </c>
      <c r="G24" s="17">
        <f t="shared" si="4"/>
        <v>0.18</v>
      </c>
    </row>
    <row r="32" ht="12.75">
      <c r="B32" s="10"/>
    </row>
    <row r="36" ht="12.75">
      <c r="A36" s="9"/>
    </row>
    <row r="52" spans="2:8" ht="12.75">
      <c r="B52" s="1"/>
      <c r="C52" s="8"/>
      <c r="D52" s="8"/>
      <c r="E52" s="8"/>
      <c r="F52" s="8"/>
      <c r="G52" s="8"/>
      <c r="H52" s="8"/>
    </row>
  </sheetData>
  <sheetProtection/>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7" max="8" width="8.421875" style="0" customWidth="1"/>
    <col min="9" max="22" width="7.8515625" style="0" hidden="1" customWidth="1" outlineLevel="1"/>
    <col min="23" max="23" width="9.140625" style="0" customWidth="1" collapsed="1"/>
  </cols>
  <sheetData>
    <row r="1" ht="12.75">
      <c r="A1" s="6" t="s">
        <v>2</v>
      </c>
    </row>
    <row r="2" spans="2:23" ht="12.75">
      <c r="B2" s="24" t="s">
        <v>0</v>
      </c>
      <c r="C2" s="24"/>
      <c r="D2" s="24"/>
      <c r="E2" s="24"/>
      <c r="F2" s="24"/>
      <c r="G2" s="24"/>
      <c r="H2" s="24"/>
      <c r="W2" s="6" t="s">
        <v>3</v>
      </c>
    </row>
    <row r="3" spans="2:22" ht="12.75">
      <c r="B3" s="11">
        <v>2009</v>
      </c>
      <c r="C3" s="6">
        <f aca="true" t="shared" si="0" ref="C3:V3">B3+1</f>
        <v>2010</v>
      </c>
      <c r="D3" s="6">
        <f t="shared" si="0"/>
        <v>2011</v>
      </c>
      <c r="E3" s="6">
        <f t="shared" si="0"/>
        <v>2012</v>
      </c>
      <c r="F3" s="6"/>
      <c r="G3" s="6"/>
      <c r="H3" s="6"/>
      <c r="I3" s="6">
        <f t="shared" si="0"/>
        <v>1</v>
      </c>
      <c r="J3" s="6">
        <f t="shared" si="0"/>
        <v>2</v>
      </c>
      <c r="K3" s="6">
        <f t="shared" si="0"/>
        <v>3</v>
      </c>
      <c r="L3" s="6">
        <f t="shared" si="0"/>
        <v>4</v>
      </c>
      <c r="M3" s="6">
        <f t="shared" si="0"/>
        <v>5</v>
      </c>
      <c r="N3" s="6">
        <f t="shared" si="0"/>
        <v>6</v>
      </c>
      <c r="O3" s="6">
        <f t="shared" si="0"/>
        <v>7</v>
      </c>
      <c r="P3" s="6">
        <f t="shared" si="0"/>
        <v>8</v>
      </c>
      <c r="Q3" s="6">
        <f t="shared" si="0"/>
        <v>9</v>
      </c>
      <c r="R3" s="6">
        <f t="shared" si="0"/>
        <v>10</v>
      </c>
      <c r="S3" s="6">
        <f t="shared" si="0"/>
        <v>11</v>
      </c>
      <c r="T3" s="6">
        <f t="shared" si="0"/>
        <v>12</v>
      </c>
      <c r="U3" s="6">
        <f t="shared" si="0"/>
        <v>13</v>
      </c>
      <c r="V3" s="6">
        <f t="shared" si="0"/>
        <v>14</v>
      </c>
    </row>
    <row r="4" spans="1:23" ht="12.75">
      <c r="A4" s="14" t="s">
        <v>7</v>
      </c>
      <c r="B4" s="12">
        <v>-10600</v>
      </c>
      <c r="C4" s="12">
        <v>-8</v>
      </c>
      <c r="D4" s="12">
        <v>6935</v>
      </c>
      <c r="E4" s="12">
        <v>6238</v>
      </c>
      <c r="F4" s="12"/>
      <c r="G4" s="12"/>
      <c r="H4" s="12"/>
      <c r="I4" s="7"/>
      <c r="J4" s="7"/>
      <c r="K4" s="7"/>
      <c r="W4" s="16">
        <f>IRR(B4:V4)</f>
        <v>0.09195067903709729</v>
      </c>
    </row>
    <row r="5" spans="1:23" ht="12.75" customHeight="1" hidden="1" outlineLevel="1">
      <c r="A5" s="15" t="s">
        <v>8</v>
      </c>
      <c r="B5" s="12">
        <v>-20000</v>
      </c>
      <c r="C5" s="12">
        <v>7000</v>
      </c>
      <c r="D5" s="12">
        <v>2000</v>
      </c>
      <c r="E5" s="12">
        <v>9000</v>
      </c>
      <c r="F5" s="12"/>
      <c r="G5" s="12"/>
      <c r="H5" s="12"/>
      <c r="I5" s="7"/>
      <c r="J5" s="7"/>
      <c r="K5" s="7"/>
      <c r="W5" s="16">
        <f>IRR(B5:V5)</f>
        <v>-0.04820236014338724</v>
      </c>
    </row>
    <row r="6" spans="1:23" ht="12.75" customHeight="1" hidden="1" outlineLevel="1">
      <c r="A6" s="15" t="s">
        <v>9</v>
      </c>
      <c r="B6" s="12">
        <v>-5000</v>
      </c>
      <c r="C6" s="12">
        <v>0</v>
      </c>
      <c r="D6" s="12">
        <v>0</v>
      </c>
      <c r="E6" s="12">
        <v>0</v>
      </c>
      <c r="F6" s="12">
        <v>0</v>
      </c>
      <c r="G6" s="12">
        <v>0</v>
      </c>
      <c r="H6" s="12">
        <v>12000</v>
      </c>
      <c r="I6" s="7"/>
      <c r="J6" s="7"/>
      <c r="K6" s="7"/>
      <c r="W6" s="16">
        <f>IRR(B6:V6)</f>
        <v>0.1570937300687179</v>
      </c>
    </row>
    <row r="7" ht="12.75" collapsed="1"/>
    <row r="8" spans="1:8" ht="12.75">
      <c r="A8" t="s">
        <v>1</v>
      </c>
      <c r="B8" s="5">
        <f>C8-C8</f>
        <v>0</v>
      </c>
      <c r="C8" s="13">
        <v>0.03</v>
      </c>
      <c r="D8" s="4">
        <f>C8+$C$8</f>
        <v>0.06</v>
      </c>
      <c r="E8" s="4">
        <f>D8+$C$8</f>
        <v>0.09</v>
      </c>
      <c r="F8" s="4">
        <f>E8+$C$8</f>
        <v>0.12</v>
      </c>
      <c r="G8" s="4">
        <f>F8+$C$8</f>
        <v>0.15</v>
      </c>
      <c r="H8" s="4">
        <f>G8+$C$8</f>
        <v>0.18</v>
      </c>
    </row>
    <row r="9" spans="1:9" ht="12.75">
      <c r="A9" s="14" t="s">
        <v>4</v>
      </c>
      <c r="B9" s="2">
        <f>NPV(B8,$B4:$V$4)*(1+B8)</f>
        <v>2565</v>
      </c>
      <c r="C9" s="2">
        <f>NPV(C8,$B4:$V$4)*(1+C8)</f>
        <v>1637.789310596334</v>
      </c>
      <c r="D9" s="2">
        <f>NPV(D8,$B4:$V$4)*(1+D8)</f>
        <v>802.1232292429295</v>
      </c>
      <c r="E9" s="2">
        <f>NPV(E8,$B4:$V$4)*(1+E8)</f>
        <v>46.59185238322698</v>
      </c>
      <c r="F9" s="2">
        <f>NPV(F8,$B4:$V$4)*(1+F8)</f>
        <v>-638.5181304664738</v>
      </c>
      <c r="G9" s="2">
        <f>NPV(G8,$B4:$V$4)*(1+G8)</f>
        <v>-1261.5139311251721</v>
      </c>
      <c r="H9" s="2">
        <f>NPV(H8,$B4:$V$4)*(1+H8)</f>
        <v>-1829.5312568470968</v>
      </c>
      <c r="I9" s="3"/>
    </row>
    <row r="10" spans="1:8" ht="12.75" hidden="1" outlineLevel="1">
      <c r="A10" s="14" t="s">
        <v>5</v>
      </c>
      <c r="B10" s="2">
        <f>NPV(B8,$B$5:$V5)*(1+B8)</f>
        <v>-2000</v>
      </c>
      <c r="C10" s="2">
        <f>NPV(C8,$B$5:$V5)*(1+C8)</f>
        <v>-3082.4167426996846</v>
      </c>
      <c r="D10" s="2">
        <f>NPV(D8,$B$5:$V5)*(1+D8)</f>
        <v>-4059.659987775147</v>
      </c>
      <c r="E10" s="2">
        <f>NPV(E8,$B$5:$V5)*(1+E8)</f>
        <v>-4944.97034429345</v>
      </c>
      <c r="F10" s="2">
        <f>NPV(F8,$B$5:$V5)*(1+F8)</f>
        <v>-5749.59001457726</v>
      </c>
      <c r="G10" s="2">
        <f>NPV(G8,$B$5:$V5)*(1+G8)</f>
        <v>-6483.110051779399</v>
      </c>
      <c r="H10" s="2">
        <f>NPV(H8,$B$5:$V5)*(1+H8)</f>
        <v>-7153.749896532751</v>
      </c>
    </row>
    <row r="11" spans="1:8" ht="12.75" hidden="1" outlineLevel="1">
      <c r="A11" s="14" t="s">
        <v>6</v>
      </c>
      <c r="B11" s="2">
        <f>NPV(B8,$B$6:$V6)*(1+B8)</f>
        <v>7000</v>
      </c>
      <c r="C11" s="2">
        <f>NPV(C8,$B$6:$V6)*(1+C8)</f>
        <v>5049.811080203852</v>
      </c>
      <c r="D11" s="2">
        <f>NPV(D8,$B$6:$V6)*(1+D8)</f>
        <v>3459.5264852761156</v>
      </c>
      <c r="E11" s="2">
        <f>NPV(E8,$B$6:$V6)*(1+E8)</f>
        <v>2155.2079225505895</v>
      </c>
      <c r="F11" s="2">
        <f>NPV(F8,$B$6:$V6)*(1+F8)</f>
        <v>1079.573454127847</v>
      </c>
      <c r="G11" s="2">
        <f>NPV(G8,$B$6:$V6)*(1+G8)</f>
        <v>187.9311509386771</v>
      </c>
      <c r="H11" s="2">
        <f>NPV(H8,$B$6:$V6)*(1+H8)</f>
        <v>-554.8215298597424</v>
      </c>
    </row>
    <row r="12" ht="12.75" collapsed="1"/>
    <row r="13" ht="12.75">
      <c r="Y13" s="17"/>
    </row>
    <row r="24" spans="2:7" ht="12.75">
      <c r="B24" s="17">
        <f aca="true" t="shared" si="1" ref="B24:G24">C8*100</f>
        <v>3</v>
      </c>
      <c r="C24" s="17">
        <f t="shared" si="1"/>
        <v>6</v>
      </c>
      <c r="D24" s="17">
        <f t="shared" si="1"/>
        <v>9</v>
      </c>
      <c r="E24" s="17">
        <f t="shared" si="1"/>
        <v>12</v>
      </c>
      <c r="F24" s="17">
        <f t="shared" si="1"/>
        <v>15</v>
      </c>
      <c r="G24" s="17">
        <f t="shared" si="1"/>
        <v>18</v>
      </c>
    </row>
    <row r="32" ht="12.75">
      <c r="B32" s="10"/>
    </row>
    <row r="36" ht="12.75">
      <c r="A36" s="9"/>
    </row>
    <row r="52" spans="2:8" ht="12.75">
      <c r="B52" s="1"/>
      <c r="C52" s="8"/>
      <c r="D52" s="8"/>
      <c r="E52" s="8"/>
      <c r="F52" s="8"/>
      <c r="G52" s="8"/>
      <c r="H52" s="8"/>
    </row>
  </sheetData>
  <sheetProtection/>
  <mergeCells count="1">
    <mergeCell ref="B2:H2"/>
  </mergeCells>
  <printOptions gridLines="1" heading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2008-07-03T08:04:46Z</dcterms:created>
  <dcterms:modified xsi:type="dcterms:W3CDTF">2010-09-08T09:02:21Z</dcterms:modified>
  <cp:category/>
  <cp:version/>
  <cp:contentType/>
  <cp:contentStatus/>
</cp:coreProperties>
</file>