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Figur 4.3" sheetId="1" r:id="rId1"/>
    <sheet name="Figur 4.5" sheetId="2" r:id="rId2"/>
    <sheet name="Figur 4.9" sheetId="3" r:id="rId3"/>
    <sheet name="Figur 4.11" sheetId="4" r:id="rId4"/>
  </sheets>
  <definedNames/>
  <calcPr fullCalcOnLoad="1"/>
</workbook>
</file>

<file path=xl/comments1.xml><?xml version="1.0" encoding="utf-8"?>
<comments xmlns="http://schemas.openxmlformats.org/spreadsheetml/2006/main">
  <authors>
    <author>BI User</author>
    <author>FAG86009</author>
  </authors>
  <commentList>
    <comment ref="A1" authorId="0">
      <text>
        <r>
          <rPr>
            <sz val="11"/>
            <rFont val="Times New Roman"/>
            <family val="1"/>
          </rPr>
          <t>Regnearket beregner og tegner nåverdi av en oppgitt kontantstrøm som funksjon av alternative kapitalkostnader. Tall med fet skrift er inngangsdata. Max. antall perioder er 20. Modellen er brukt i figurene 4.3 og 4.4.</t>
        </r>
        <r>
          <rPr>
            <sz val="8"/>
            <rFont val="Tahoma"/>
            <family val="2"/>
          </rPr>
          <t xml:space="preserve">
</t>
        </r>
      </text>
    </comment>
    <comment ref="B8" authorId="0">
      <text>
        <r>
          <rPr>
            <sz val="8"/>
            <rFont val="Tahoma"/>
            <family val="2"/>
          </rPr>
          <t xml:space="preserve">Hvis du legger inn nye kapitalkostnader, vil figuren kun gi korrekt grafisk inntrykk dersom det er lik avstand mellom kapitalkostnadene.
</t>
        </r>
      </text>
    </comment>
    <comment ref="G13" authorId="1">
      <text>
        <r>
          <rPr>
            <sz val="11"/>
            <rFont val="Times New Roman"/>
            <family val="1"/>
          </rPr>
          <t>Dette er en hjelpelinje til figuren under.</t>
        </r>
      </text>
    </comment>
    <comment ref="U1" authorId="1">
      <text>
        <r>
          <rPr>
            <sz val="11"/>
            <rFont val="Times New Roman"/>
            <family val="1"/>
          </rPr>
          <t>Trykk på +/- tegnet over her for å endre antall kolonner som vises.</t>
        </r>
      </text>
    </comment>
  </commentList>
</comments>
</file>

<file path=xl/comments2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Nåverdiprofil for investering og finansiering som speilvendte prosjekter. Tall med fet skift er inngangsdata. Modellen, som kan håndtere inntil 20 perioder, er brukt i figur 4.5.</t>
        </r>
      </text>
    </comment>
  </commentList>
</comments>
</file>

<file path=xl/comments3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8"/>
            <rFont val="Tahoma"/>
            <family val="2"/>
          </rPr>
          <t>Regnearket b</t>
        </r>
        <r>
          <rPr>
            <sz val="11"/>
            <rFont val="Times New Roman"/>
            <family val="1"/>
          </rPr>
          <t>eregner og tegner nåverdiprofil for to gjensidig utelukkende investeringsprosjekter samt for differanseprosjektet. Prosjektene har 1 års levetid. Tall med fet skrift er inngangsdata. Modellen er brukt i figur 4.8.</t>
        </r>
      </text>
    </comment>
  </commentList>
</comments>
</file>

<file path=xl/comments4.xml><?xml version="1.0" encoding="utf-8"?>
<comments xmlns="http://schemas.openxmlformats.org/spreadsheetml/2006/main">
  <authors>
    <author>BI User</author>
  </authors>
  <commentList>
    <comment ref="A1" authorId="0">
      <text>
        <r>
          <rPr>
            <sz val="11"/>
            <rFont val="Times New Roman"/>
            <family val="1"/>
          </rPr>
          <t>Her beregnes udiskontert og diskontert nåverdi som funksjon av antall år prosjektet varer. Prosjektet kan ha inntil 20 års planhorisont. Tall med fet skrift er inngangsdata. Modellen brukes i figur 4.11.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<sst xmlns="http://schemas.openxmlformats.org/spreadsheetml/2006/main" count="83" uniqueCount="19">
  <si>
    <t xml:space="preserve"> </t>
  </si>
  <si>
    <t>Nåverdi</t>
  </si>
  <si>
    <t>Kontantstrøm</t>
  </si>
  <si>
    <t>Tidspunkt</t>
  </si>
  <si>
    <t>Internrente</t>
  </si>
  <si>
    <t>A</t>
  </si>
  <si>
    <t>B</t>
  </si>
  <si>
    <t>A-B</t>
  </si>
  <si>
    <t>NV, A</t>
  </si>
  <si>
    <t>NV, B</t>
  </si>
  <si>
    <t>NV, A-B</t>
  </si>
  <si>
    <t>Kontanstrøm</t>
  </si>
  <si>
    <t>Udiskontert</t>
  </si>
  <si>
    <t>Kapitalkostnad, %</t>
  </si>
  <si>
    <t>Les dette</t>
  </si>
  <si>
    <t>Internrente, A</t>
  </si>
  <si>
    <t>Internrente, B</t>
  </si>
  <si>
    <t>Internrente, A-B</t>
  </si>
  <si>
    <t>Akkumulert nåverdi</t>
  </si>
</sst>
</file>

<file path=xl/styles.xml><?xml version="1.0" encoding="utf-8"?>
<styleSheet xmlns="http://schemas.openxmlformats.org/spreadsheetml/2006/main">
  <numFmts count="9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\ %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1"/>
      <color indexed="9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0" borderId="2" applyNumberFormat="0" applyFill="0" applyAlignment="0" applyProtection="0"/>
    <xf numFmtId="0" fontId="34" fillId="24" borderId="3" applyNumberFormat="0" applyAlignment="0" applyProtection="0"/>
    <xf numFmtId="0" fontId="0" fillId="25" borderId="4" applyNumberFormat="0" applyFont="0" applyAlignment="0" applyProtection="0"/>
    <xf numFmtId="0" fontId="35" fillId="26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9" applyNumberFormat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5" fillId="0" borderId="0" xfId="0" applyNumberFormat="1" applyFont="1" applyAlignment="1">
      <alignment/>
    </xf>
    <xf numFmtId="1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3" fontId="5" fillId="0" borderId="12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2" xfId="0" applyFont="1" applyBorder="1" applyAlignment="1">
      <alignment/>
    </xf>
    <xf numFmtId="9" fontId="5" fillId="0" borderId="0" xfId="0" applyNumberFormat="1" applyFont="1" applyAlignment="1">
      <alignment/>
    </xf>
    <xf numFmtId="3" fontId="6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164" fontId="5" fillId="0" borderId="0" xfId="0" applyNumberFormat="1" applyFont="1" applyAlignment="1">
      <alignment horizontal="right"/>
    </xf>
    <xf numFmtId="1" fontId="5" fillId="0" borderId="0" xfId="0" applyNumberFormat="1" applyFont="1" applyBorder="1" applyAlignment="1">
      <alignment horizontal="right"/>
    </xf>
    <xf numFmtId="1" fontId="5" fillId="0" borderId="12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4" fillId="0" borderId="10" xfId="0" applyNumberFormat="1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1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75"/>
          <c:y val="0.05675"/>
          <c:w val="0.96025"/>
          <c:h val="0.795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4.3'!$B$13:$G$13</c:f>
              <c:numCache/>
            </c:numRef>
          </c:cat>
          <c:val>
            <c:numRef>
              <c:f>'Figur 4.3'!$B$10:$G$10</c:f>
              <c:numCache/>
            </c:numRef>
          </c:val>
          <c:smooth val="0"/>
        </c:ser>
        <c:marker val="1"/>
        <c:axId val="48792926"/>
        <c:axId val="36483151"/>
      </c:lineChart>
      <c:catAx>
        <c:axId val="487929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5"/>
              <c:y val="0.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83151"/>
        <c:crosses val="autoZero"/>
        <c:auto val="1"/>
        <c:lblOffset val="100"/>
        <c:tickLblSkip val="1"/>
        <c:noMultiLvlLbl val="0"/>
      </c:catAx>
      <c:valAx>
        <c:axId val="36483151"/>
        <c:scaling>
          <c:orientation val="minMax"/>
          <c:max val="60"/>
          <c:min val="-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.0085"/>
              <c:y val="0.02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92926"/>
        <c:crossesAt val="1"/>
        <c:crossBetween val="midCat"/>
        <c:dispUnits/>
        <c:majorUnit val="20"/>
      </c:valAx>
      <c:spPr>
        <a:solidFill>
          <a:srgbClr val="DBEEF4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"/>
          <c:y val="0.066"/>
          <c:w val="0.92825"/>
          <c:h val="0.77925"/>
        </c:manualLayout>
      </c:layout>
      <c:lineChart>
        <c:grouping val="standard"/>
        <c:varyColors val="0"/>
        <c:ser>
          <c:idx val="2"/>
          <c:order val="0"/>
          <c:tx>
            <c:v>Finansieringsprosjekt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cat>
            <c:numRef>
              <c:f>'Figur 4.5'!$B$15:$G$15</c:f>
              <c:numCache/>
            </c:numRef>
          </c:cat>
          <c:val>
            <c:numRef>
              <c:f>'Figur 4.5'!$B$11:$G$11</c:f>
              <c:numCache/>
            </c:numRef>
          </c:val>
          <c:smooth val="0"/>
        </c:ser>
        <c:ser>
          <c:idx val="0"/>
          <c:order val="1"/>
          <c:tx>
            <c:v>Investeringsprosjekt</c:v>
          </c:tx>
          <c:spPr>
            <a:ln w="127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4.5'!$B$15:$G$15</c:f>
              <c:numCache/>
            </c:numRef>
          </c:cat>
          <c:val>
            <c:numRef>
              <c:f>'Figur 4.5'!$B$12:$G$12</c:f>
              <c:numCache/>
            </c:numRef>
          </c:val>
          <c:smooth val="0"/>
        </c:ser>
        <c:marker val="1"/>
        <c:axId val="59912904"/>
        <c:axId val="2345225"/>
      </c:lineChart>
      <c:catAx>
        <c:axId val="599129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65"/>
              <c:y val="0.00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5225"/>
        <c:crosses val="autoZero"/>
        <c:auto val="1"/>
        <c:lblOffset val="100"/>
        <c:tickLblSkip val="1"/>
        <c:noMultiLvlLbl val="0"/>
      </c:catAx>
      <c:valAx>
        <c:axId val="23452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 </a:t>
                </a:r>
              </a:p>
            </c:rich>
          </c:tx>
          <c:layout>
            <c:manualLayout>
              <c:xMode val="factor"/>
              <c:yMode val="factor"/>
              <c:x val="0.0005"/>
              <c:y val="0.0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2904"/>
        <c:crossesAt val="1"/>
        <c:crossBetween val="midCat"/>
        <c:dispUnits/>
      </c:valAx>
      <c:spPr>
        <a:solidFill>
          <a:srgbClr val="DCE6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1425"/>
          <c:y val="0.9265"/>
          <c:w val="0.7655"/>
          <c:h val="0.05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25"/>
          <c:y val="0.06425"/>
          <c:w val="0.79125"/>
          <c:h val="0.71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4.9'!$B$19:$J$19</c:f>
              <c:numCache/>
            </c:numRef>
          </c:cat>
          <c:val>
            <c:numRef>
              <c:f>'Figur 4.9'!$B$12:$J$12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4.9'!$B$19:$J$19</c:f>
              <c:numCache/>
            </c:numRef>
          </c:cat>
          <c:val>
            <c:numRef>
              <c:f>'Figur 4.9'!$B$13:$J$13</c:f>
              <c:numCache/>
            </c:numRef>
          </c:val>
          <c:smooth val="0"/>
        </c:ser>
        <c:ser>
          <c:idx val="2"/>
          <c:order val="2"/>
          <c:tx>
            <c:v>A-B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4.9'!$B$19:$J$19</c:f>
              <c:numCache/>
            </c:numRef>
          </c:cat>
          <c:val>
            <c:numRef>
              <c:f>'Figur 4.9'!$B$14:$J$14</c:f>
              <c:numCache/>
            </c:numRef>
          </c:val>
          <c:smooth val="0"/>
        </c:ser>
        <c:marker val="1"/>
        <c:axId val="21107026"/>
        <c:axId val="55745507"/>
      </c:lineChart>
      <c:catAx>
        <c:axId val="211070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Kapitalkostnad, %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45507"/>
        <c:crosses val="autoZero"/>
        <c:auto val="1"/>
        <c:lblOffset val="100"/>
        <c:tickLblSkip val="1"/>
        <c:noMultiLvlLbl val="0"/>
      </c:catAx>
      <c:valAx>
        <c:axId val="55745507"/>
        <c:scaling>
          <c:orientation val="minMax"/>
          <c:max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Nåverdi</a:t>
                </a:r>
              </a:p>
            </c:rich>
          </c:tx>
          <c:layout>
            <c:manualLayout>
              <c:xMode val="factor"/>
              <c:yMode val="factor"/>
              <c:x val="-0.00225"/>
              <c:y val="0.042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107026"/>
        <c:crossesAt val="1"/>
        <c:crossBetween val="midCat"/>
        <c:dispUnits/>
      </c:valAx>
      <c:spPr>
        <a:solidFill>
          <a:srgbClr val="DBEEF4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31"/>
          <c:y val="0.89325"/>
          <c:w val="0.29875"/>
          <c:h val="0.0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575"/>
          <c:y val="0.0635"/>
          <c:w val="0.71175"/>
          <c:h val="0.784"/>
        </c:manualLayout>
      </c:layout>
      <c:lineChart>
        <c:grouping val="standard"/>
        <c:varyColors val="0"/>
        <c:ser>
          <c:idx val="0"/>
          <c:order val="0"/>
          <c:tx>
            <c:v>Diskontert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'Figur 4.11'!$B$15:$G$15</c:f>
              <c:numCache/>
            </c:numRef>
          </c:cat>
          <c:val>
            <c:numRef>
              <c:f>'Figur 4.11'!$B$18:$G$18</c:f>
              <c:numCache/>
            </c:numRef>
          </c:val>
          <c:smooth val="0"/>
        </c:ser>
        <c:ser>
          <c:idx val="1"/>
          <c:order val="1"/>
          <c:tx>
            <c:v>Udiskontert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'Figur 4.11'!$B$19:$G$19</c:f>
              <c:numCache/>
            </c:numRef>
          </c:val>
          <c:smooth val="0"/>
        </c:ser>
        <c:marker val="1"/>
        <c:axId val="31947516"/>
        <c:axId val="19092189"/>
      </c:lineChart>
      <c:catAx>
        <c:axId val="319475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Tidspunkt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92189"/>
        <c:crosses val="autoZero"/>
        <c:auto val="1"/>
        <c:lblOffset val="100"/>
        <c:tickLblSkip val="1"/>
        <c:noMultiLvlLbl val="0"/>
      </c:catAx>
      <c:valAx>
        <c:axId val="19092189"/>
        <c:scaling>
          <c:orientation val="minMax"/>
          <c:min val="-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Kroner, akkumulert</a:t>
                </a:r>
              </a:p>
            </c:rich>
          </c:tx>
          <c:layout>
            <c:manualLayout>
              <c:xMode val="factor"/>
              <c:yMode val="factor"/>
              <c:x val="-0.003"/>
              <c:y val="0.014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947516"/>
        <c:crossesAt val="1"/>
        <c:crossBetween val="midCat"/>
        <c:dispUnits/>
        <c:majorUnit val="200"/>
      </c:valAx>
      <c:spPr>
        <a:solidFill>
          <a:srgbClr val="DBEEF4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8825"/>
          <c:y val="0.37525"/>
          <c:w val="0.19975"/>
          <c:h val="0.15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1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542925</xdr:colOff>
      <xdr:row>13</xdr:row>
      <xdr:rowOff>19050</xdr:rowOff>
    </xdr:from>
    <xdr:to>
      <xdr:col>9</xdr:col>
      <xdr:colOff>152400</xdr:colOff>
      <xdr:row>29</xdr:row>
      <xdr:rowOff>28575</xdr:rowOff>
    </xdr:to>
    <xdr:graphicFrame>
      <xdr:nvGraphicFramePr>
        <xdr:cNvPr id="1" name="Chart 1"/>
        <xdr:cNvGraphicFramePr/>
      </xdr:nvGraphicFramePr>
      <xdr:xfrm>
        <a:off x="542925" y="2514600"/>
        <a:ext cx="3933825" cy="2771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552450</xdr:colOff>
      <xdr:row>14</xdr:row>
      <xdr:rowOff>9525</xdr:rowOff>
    </xdr:from>
    <xdr:to>
      <xdr:col>10</xdr:col>
      <xdr:colOff>47625</xdr:colOff>
      <xdr:row>34</xdr:row>
      <xdr:rowOff>38100</xdr:rowOff>
    </xdr:to>
    <xdr:graphicFrame>
      <xdr:nvGraphicFramePr>
        <xdr:cNvPr id="1" name="Chart 1"/>
        <xdr:cNvGraphicFramePr/>
      </xdr:nvGraphicFramePr>
      <xdr:xfrm>
        <a:off x="552450" y="2695575"/>
        <a:ext cx="50006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17</xdr:row>
      <xdr:rowOff>152400</xdr:rowOff>
    </xdr:from>
    <xdr:to>
      <xdr:col>10</xdr:col>
      <xdr:colOff>438150</xdr:colOff>
      <xdr:row>37</xdr:row>
      <xdr:rowOff>142875</xdr:rowOff>
    </xdr:to>
    <xdr:graphicFrame>
      <xdr:nvGraphicFramePr>
        <xdr:cNvPr id="1" name="Chart 1"/>
        <xdr:cNvGraphicFramePr/>
      </xdr:nvGraphicFramePr>
      <xdr:xfrm>
        <a:off x="609600" y="3409950"/>
        <a:ext cx="5410200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20</xdr:row>
      <xdr:rowOff>95250</xdr:rowOff>
    </xdr:from>
    <xdr:to>
      <xdr:col>22</xdr:col>
      <xdr:colOff>19050</xdr:colOff>
      <xdr:row>39</xdr:row>
      <xdr:rowOff>95250</xdr:rowOff>
    </xdr:to>
    <xdr:graphicFrame>
      <xdr:nvGraphicFramePr>
        <xdr:cNvPr id="1" name="Chart 1"/>
        <xdr:cNvGraphicFramePr/>
      </xdr:nvGraphicFramePr>
      <xdr:xfrm>
        <a:off x="104775" y="3943350"/>
        <a:ext cx="5619750" cy="3219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1"/>
  <sheetViews>
    <sheetView tabSelected="1" zoomScalePageLayoutView="0" workbookViewId="0" topLeftCell="A1">
      <selection activeCell="B8" sqref="B8:G8"/>
    </sheetView>
  </sheetViews>
  <sheetFormatPr defaultColWidth="9.140625" defaultRowHeight="12.75" outlineLevelCol="1"/>
  <cols>
    <col min="1" max="1" width="12.57421875" style="2" customWidth="1"/>
    <col min="2" max="2" width="8.140625" style="2" customWidth="1"/>
    <col min="3" max="4" width="8.00390625" style="2" customWidth="1"/>
    <col min="5" max="5" width="7.7109375" style="2" customWidth="1"/>
    <col min="6" max="7" width="7.421875" style="2" customWidth="1"/>
    <col min="8" max="8" width="7.8515625" style="2" customWidth="1"/>
    <col min="9" max="9" width="8.00390625" style="2" hidden="1" customWidth="1" outlineLevel="1"/>
    <col min="10" max="10" width="6.57421875" style="2" hidden="1" customWidth="1" outlineLevel="1"/>
    <col min="11" max="12" width="7.140625" style="2" hidden="1" customWidth="1" outlineLevel="1"/>
    <col min="13" max="13" width="7.00390625" style="2" hidden="1" customWidth="1" outlineLevel="1"/>
    <col min="14" max="14" width="7.28125" style="2" hidden="1" customWidth="1" outlineLevel="1"/>
    <col min="15" max="15" width="7.140625" style="2" hidden="1" customWidth="1" outlineLevel="1"/>
    <col min="16" max="16" width="7.57421875" style="2" hidden="1" customWidth="1" outlineLevel="1"/>
    <col min="17" max="17" width="6.421875" style="2" hidden="1" customWidth="1" outlineLevel="1"/>
    <col min="18" max="18" width="6.140625" style="2" hidden="1" customWidth="1" outlineLevel="1"/>
    <col min="19" max="19" width="7.00390625" style="2" hidden="1" customWidth="1" outlineLevel="1"/>
    <col min="20" max="20" width="6.7109375" style="2" hidden="1" customWidth="1" outlineLevel="1"/>
    <col min="21" max="21" width="6.57421875" style="2" customWidth="1" collapsed="1"/>
    <col min="22" max="22" width="6.57421875" style="2" customWidth="1"/>
    <col min="23" max="23" width="7.57421875" style="2" customWidth="1"/>
    <col min="24" max="24" width="8.28125" style="2" customWidth="1"/>
    <col min="25" max="25" width="8.00390625" style="2" customWidth="1"/>
    <col min="26" max="26" width="7.8515625" style="2" customWidth="1"/>
    <col min="27" max="27" width="8.140625" style="2" customWidth="1"/>
    <col min="28" max="16384" width="9.140625" style="2" customWidth="1"/>
  </cols>
  <sheetData>
    <row r="1" ht="15">
      <c r="A1" s="1" t="s">
        <v>14</v>
      </c>
    </row>
    <row r="2" ht="15">
      <c r="A2" s="1"/>
    </row>
    <row r="3" ht="15">
      <c r="A3" s="1"/>
    </row>
    <row r="4" spans="2:22" s="3" customFormat="1" ht="1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22" s="4" customFormat="1" ht="15">
      <c r="A5" s="18"/>
      <c r="B5" s="18">
        <v>0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  <c r="M5" s="18">
        <v>11</v>
      </c>
      <c r="N5" s="18">
        <v>12</v>
      </c>
      <c r="O5" s="18">
        <v>13</v>
      </c>
      <c r="P5" s="18">
        <v>14</v>
      </c>
      <c r="Q5" s="18">
        <v>15</v>
      </c>
      <c r="R5" s="18">
        <v>16</v>
      </c>
      <c r="S5" s="18">
        <v>17</v>
      </c>
      <c r="T5" s="18">
        <v>18</v>
      </c>
      <c r="U5" s="18">
        <v>19</v>
      </c>
      <c r="V5" s="18">
        <v>20</v>
      </c>
    </row>
    <row r="6" spans="1:22" s="4" customFormat="1" ht="15">
      <c r="A6" s="29" t="s">
        <v>2</v>
      </c>
      <c r="B6" s="30">
        <v>-200</v>
      </c>
      <c r="C6" s="30">
        <v>120</v>
      </c>
      <c r="D6" s="30">
        <v>140</v>
      </c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</row>
    <row r="7" s="4" customFormat="1" ht="15"/>
    <row r="8" spans="2:17" s="3" customFormat="1" ht="15">
      <c r="B8" s="33" t="s">
        <v>13</v>
      </c>
      <c r="C8" s="33"/>
      <c r="D8" s="33"/>
      <c r="E8" s="33"/>
      <c r="F8" s="33"/>
      <c r="G8" s="33"/>
      <c r="H8" s="6"/>
      <c r="I8" s="6"/>
      <c r="J8" s="6"/>
      <c r="K8" s="6"/>
      <c r="L8" s="6"/>
      <c r="M8" s="6"/>
      <c r="N8" s="6"/>
      <c r="O8" s="6"/>
      <c r="P8" s="6"/>
      <c r="Q8" s="6"/>
    </row>
    <row r="9" spans="1:17" s="8" customFormat="1" ht="15">
      <c r="A9" s="7"/>
      <c r="B9" s="22">
        <v>0</v>
      </c>
      <c r="C9" s="22">
        <v>5</v>
      </c>
      <c r="D9" s="22">
        <v>10</v>
      </c>
      <c r="E9" s="22">
        <v>15</v>
      </c>
      <c r="F9" s="22">
        <v>20</v>
      </c>
      <c r="G9" s="22">
        <v>25</v>
      </c>
      <c r="H9" s="4"/>
      <c r="I9" s="4"/>
      <c r="J9" s="4"/>
      <c r="K9" s="4"/>
      <c r="L9" s="4"/>
      <c r="M9" s="4"/>
      <c r="N9" s="4"/>
      <c r="O9" s="4"/>
      <c r="P9" s="4"/>
      <c r="Q9" s="4"/>
    </row>
    <row r="10" spans="1:7" s="4" customFormat="1" ht="15.75" thickBot="1">
      <c r="A10" s="19" t="s">
        <v>1</v>
      </c>
      <c r="B10" s="23">
        <f aca="true" t="shared" si="0" ref="B10:G10">$B$6+NPV(B$9/100,$C$6:$L$6)</f>
        <v>60</v>
      </c>
      <c r="C10" s="23">
        <f t="shared" si="0"/>
        <v>41.26984126984124</v>
      </c>
      <c r="D10" s="23">
        <f t="shared" si="0"/>
        <v>24.793388429752042</v>
      </c>
      <c r="E10" s="23">
        <f t="shared" si="0"/>
        <v>10.207939508506655</v>
      </c>
      <c r="F10" s="23">
        <f t="shared" si="0"/>
        <v>-2.777777777777743</v>
      </c>
      <c r="G10" s="23">
        <f t="shared" si="0"/>
        <v>-14.400000000000006</v>
      </c>
    </row>
    <row r="11" spans="1:7" s="4" customFormat="1" ht="15.75" thickTop="1">
      <c r="A11" s="4" t="s">
        <v>4</v>
      </c>
      <c r="B11" s="24">
        <f>IRR(B6:V6)</f>
        <v>0.18881944173148907</v>
      </c>
      <c r="C11" s="25"/>
      <c r="D11" s="25"/>
      <c r="E11" s="25"/>
      <c r="F11" s="25"/>
      <c r="G11" s="25"/>
    </row>
    <row r="12" spans="1:17" s="4" customFormat="1" ht="15">
      <c r="A12" s="12"/>
      <c r="B12" s="13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3:7" s="4" customFormat="1" ht="15">
      <c r="C13" s="13">
        <f>C9</f>
        <v>5</v>
      </c>
      <c r="D13" s="13">
        <f>D9</f>
        <v>10</v>
      </c>
      <c r="E13" s="13">
        <f>E9</f>
        <v>15</v>
      </c>
      <c r="F13" s="13">
        <f>F9</f>
        <v>20</v>
      </c>
      <c r="G13" s="13">
        <f>G9</f>
        <v>25</v>
      </c>
    </row>
    <row r="14" s="4" customFormat="1" ht="15"/>
    <row r="15" s="4" customFormat="1" ht="15">
      <c r="A15" s="4" t="s">
        <v>0</v>
      </c>
    </row>
    <row r="16" s="4" customFormat="1" ht="15">
      <c r="Q16" s="4" t="s">
        <v>0</v>
      </c>
    </row>
    <row r="19" spans="4:12" ht="15">
      <c r="D19" s="2" t="s">
        <v>0</v>
      </c>
      <c r="E19" s="2" t="s">
        <v>0</v>
      </c>
      <c r="L19" s="2" t="s">
        <v>0</v>
      </c>
    </row>
    <row r="21" ht="15">
      <c r="D21" s="2" t="s">
        <v>0</v>
      </c>
    </row>
    <row r="23" spans="4:6" ht="15">
      <c r="D23" s="2" t="s">
        <v>0</v>
      </c>
      <c r="F23" s="2" t="s">
        <v>0</v>
      </c>
    </row>
    <row r="31" spans="3:17" ht="15">
      <c r="C31" s="14">
        <v>2</v>
      </c>
      <c r="D31" s="14">
        <v>4</v>
      </c>
      <c r="E31" s="14">
        <v>6</v>
      </c>
      <c r="F31" s="14">
        <v>8</v>
      </c>
      <c r="G31" s="14">
        <v>10</v>
      </c>
      <c r="H31" s="14">
        <v>12</v>
      </c>
      <c r="I31" s="14">
        <v>14</v>
      </c>
      <c r="J31" s="14">
        <v>16</v>
      </c>
      <c r="K31" s="14">
        <v>18</v>
      </c>
      <c r="L31" s="14">
        <v>20</v>
      </c>
      <c r="M31" s="14">
        <v>22</v>
      </c>
      <c r="N31" s="14">
        <v>24</v>
      </c>
      <c r="O31" s="14">
        <v>26</v>
      </c>
      <c r="P31" s="14">
        <v>28</v>
      </c>
      <c r="Q31" s="14">
        <v>30</v>
      </c>
    </row>
  </sheetData>
  <sheetProtection/>
  <mergeCells count="2">
    <mergeCell ref="B4:V4"/>
    <mergeCell ref="B8:G8"/>
  </mergeCells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O34" sqref="O34"/>
    </sheetView>
  </sheetViews>
  <sheetFormatPr defaultColWidth="9.140625" defaultRowHeight="12.75"/>
  <cols>
    <col min="1" max="1" width="13.421875" style="2" customWidth="1"/>
    <col min="2" max="2" width="8.140625" style="2" customWidth="1"/>
    <col min="3" max="4" width="8.00390625" style="2" customWidth="1"/>
    <col min="5" max="5" width="7.7109375" style="2" customWidth="1"/>
    <col min="6" max="7" width="7.421875" style="2" customWidth="1"/>
    <col min="8" max="8" width="7.8515625" style="2" customWidth="1"/>
    <col min="9" max="9" width="8.00390625" style="2" customWidth="1"/>
    <col min="10" max="10" width="6.57421875" style="2" customWidth="1"/>
    <col min="11" max="12" width="7.140625" style="2" customWidth="1"/>
    <col min="13" max="13" width="7.0039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6.421875" style="2" customWidth="1"/>
    <col min="18" max="18" width="6.140625" style="2" customWidth="1"/>
    <col min="19" max="19" width="7.00390625" style="2" customWidth="1"/>
    <col min="20" max="20" width="6.7109375" style="2" customWidth="1"/>
    <col min="21" max="22" width="6.57421875" style="2" customWidth="1"/>
    <col min="23" max="23" width="7.57421875" style="2" customWidth="1"/>
    <col min="24" max="24" width="8.28125" style="2" customWidth="1"/>
    <col min="25" max="25" width="8.00390625" style="2" customWidth="1"/>
    <col min="26" max="26" width="7.8515625" style="2" customWidth="1"/>
    <col min="27" max="27" width="8.140625" style="2" customWidth="1"/>
    <col min="28" max="16384" width="9.140625" style="2" customWidth="1"/>
  </cols>
  <sheetData>
    <row r="1" spans="1:4" s="3" customFormat="1" ht="15">
      <c r="A1" s="1" t="s">
        <v>14</v>
      </c>
      <c r="D1" s="1"/>
    </row>
    <row r="2" spans="1:4" s="3" customFormat="1" ht="15">
      <c r="A2" s="1"/>
      <c r="D2" s="1"/>
    </row>
    <row r="3" spans="1:4" s="3" customFormat="1" ht="15">
      <c r="A3" s="1"/>
      <c r="D3" s="1"/>
    </row>
    <row r="4" spans="2:22" s="3" customFormat="1" ht="15">
      <c r="B4" s="33" t="s">
        <v>3</v>
      </c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</row>
    <row r="5" spans="1:12" s="4" customFormat="1" ht="15">
      <c r="A5" s="18"/>
      <c r="B5" s="18">
        <v>0</v>
      </c>
      <c r="C5" s="18">
        <v>1</v>
      </c>
      <c r="D5" s="18">
        <v>2</v>
      </c>
      <c r="E5" s="18">
        <v>3</v>
      </c>
      <c r="F5" s="18">
        <v>4</v>
      </c>
      <c r="G5" s="18">
        <v>5</v>
      </c>
      <c r="H5" s="18">
        <v>6</v>
      </c>
      <c r="I5" s="18">
        <v>7</v>
      </c>
      <c r="J5" s="18">
        <v>8</v>
      </c>
      <c r="K5" s="18">
        <v>9</v>
      </c>
      <c r="L5" s="18">
        <v>10</v>
      </c>
    </row>
    <row r="6" spans="1:7" s="4" customFormat="1" ht="15">
      <c r="A6" s="4" t="s">
        <v>2</v>
      </c>
      <c r="B6" s="5">
        <v>100</v>
      </c>
      <c r="C6" s="5">
        <v>-23</v>
      </c>
      <c r="D6" s="5">
        <v>-23</v>
      </c>
      <c r="E6" s="5">
        <v>-23</v>
      </c>
      <c r="F6" s="5">
        <v>-23</v>
      </c>
      <c r="G6" s="5">
        <v>-23</v>
      </c>
    </row>
    <row r="7" spans="1:12" s="4" customFormat="1" ht="15">
      <c r="A7" s="18" t="s">
        <v>2</v>
      </c>
      <c r="B7" s="28">
        <f aca="true" t="shared" si="0" ref="B7:G7">-1*B6</f>
        <v>-100</v>
      </c>
      <c r="C7" s="28">
        <f t="shared" si="0"/>
        <v>23</v>
      </c>
      <c r="D7" s="28">
        <f t="shared" si="0"/>
        <v>23</v>
      </c>
      <c r="E7" s="28">
        <f t="shared" si="0"/>
        <v>23</v>
      </c>
      <c r="F7" s="28">
        <f t="shared" si="0"/>
        <v>23</v>
      </c>
      <c r="G7" s="28">
        <f t="shared" si="0"/>
        <v>23</v>
      </c>
      <c r="H7" s="18"/>
      <c r="I7" s="18"/>
      <c r="J7" s="18"/>
      <c r="K7" s="18"/>
      <c r="L7" s="18"/>
    </row>
    <row r="8" s="3" customFormat="1" ht="15"/>
    <row r="9" spans="2:17" s="3" customFormat="1" ht="15">
      <c r="B9" s="33" t="s">
        <v>13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7" s="8" customFormat="1" ht="15">
      <c r="A10" s="7"/>
      <c r="B10" s="22">
        <v>0</v>
      </c>
      <c r="C10" s="22">
        <v>2</v>
      </c>
      <c r="D10" s="31">
        <f>C10+($C$10-$B$10)</f>
        <v>4</v>
      </c>
      <c r="E10" s="31">
        <f aca="true" t="shared" si="1" ref="E10:Q10">D10+($C$10-$B$10)</f>
        <v>6</v>
      </c>
      <c r="F10" s="31">
        <f t="shared" si="1"/>
        <v>8</v>
      </c>
      <c r="G10" s="31">
        <f t="shared" si="1"/>
        <v>10</v>
      </c>
      <c r="H10" s="31">
        <f t="shared" si="1"/>
        <v>12</v>
      </c>
      <c r="I10" s="31">
        <f t="shared" si="1"/>
        <v>14</v>
      </c>
      <c r="J10" s="31">
        <f t="shared" si="1"/>
        <v>16</v>
      </c>
      <c r="K10" s="31">
        <f t="shared" si="1"/>
        <v>18</v>
      </c>
      <c r="L10" s="31">
        <f t="shared" si="1"/>
        <v>20</v>
      </c>
      <c r="M10" s="31">
        <f t="shared" si="1"/>
        <v>22</v>
      </c>
      <c r="N10" s="31">
        <f t="shared" si="1"/>
        <v>24</v>
      </c>
      <c r="O10" s="31">
        <f t="shared" si="1"/>
        <v>26</v>
      </c>
      <c r="P10" s="31">
        <f t="shared" si="1"/>
        <v>28</v>
      </c>
      <c r="Q10" s="31">
        <f t="shared" si="1"/>
        <v>30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17" s="12" customFormat="1" ht="15">
      <c r="A11" s="12" t="s">
        <v>1</v>
      </c>
      <c r="B11" s="25">
        <f aca="true" t="shared" si="2" ref="B11:Q11">$B$6+NPV(B$10/100,$C$6:$V$6)</f>
        <v>-15</v>
      </c>
      <c r="C11" s="25">
        <f t="shared" si="2"/>
        <v>-8.409568695596718</v>
      </c>
      <c r="D11" s="25">
        <f t="shared" si="2"/>
        <v>-2.391913613372708</v>
      </c>
      <c r="E11" s="25">
        <f t="shared" si="2"/>
        <v>3.1156329319886</v>
      </c>
      <c r="F11" s="25">
        <f t="shared" si="2"/>
        <v>8.167669147204037</v>
      </c>
      <c r="G11" s="25">
        <f t="shared" si="2"/>
        <v>12.8119043036057</v>
      </c>
      <c r="H11" s="25">
        <f t="shared" si="2"/>
        <v>17.090147346064896</v>
      </c>
      <c r="I11" s="25">
        <f t="shared" si="2"/>
        <v>21.03913771625544</v>
      </c>
      <c r="J11" s="25">
        <f t="shared" si="2"/>
        <v>24.691245965791566</v>
      </c>
      <c r="K11" s="25">
        <f t="shared" si="2"/>
        <v>28.07506651833637</v>
      </c>
      <c r="L11" s="25">
        <f t="shared" si="2"/>
        <v>31.215920781893004</v>
      </c>
      <c r="M11" s="25">
        <f t="shared" si="2"/>
        <v>34.13628548439499</v>
      </c>
      <c r="N11" s="25">
        <f t="shared" si="2"/>
        <v>36.85615843096431</v>
      </c>
      <c r="O11" s="25">
        <f t="shared" si="2"/>
        <v>39.39337172311278</v>
      </c>
      <c r="P11" s="25">
        <f t="shared" si="2"/>
        <v>41.76386073231697</v>
      </c>
      <c r="Q11" s="25">
        <f t="shared" si="2"/>
        <v>43.981895699622676</v>
      </c>
    </row>
    <row r="12" spans="1:17" ht="15.75" thickBot="1">
      <c r="A12" s="15" t="s">
        <v>1</v>
      </c>
      <c r="B12" s="26">
        <f>$B$7+NPV(B$10/100,$C$7:$V$7)</f>
        <v>15</v>
      </c>
      <c r="C12" s="26">
        <f aca="true" t="shared" si="3" ref="C12:Q12">$B$7+NPV(C$10/100,$C$7:$V$7)</f>
        <v>8.409568695596718</v>
      </c>
      <c r="D12" s="26">
        <f t="shared" si="3"/>
        <v>2.391913613372708</v>
      </c>
      <c r="E12" s="26">
        <f t="shared" si="3"/>
        <v>-3.1156329319886</v>
      </c>
      <c r="F12" s="26">
        <f t="shared" si="3"/>
        <v>-8.167669147204037</v>
      </c>
      <c r="G12" s="26">
        <f t="shared" si="3"/>
        <v>-12.8119043036057</v>
      </c>
      <c r="H12" s="26">
        <f t="shared" si="3"/>
        <v>-17.090147346064896</v>
      </c>
      <c r="I12" s="26">
        <f t="shared" si="3"/>
        <v>-21.03913771625544</v>
      </c>
      <c r="J12" s="26">
        <f t="shared" si="3"/>
        <v>-24.691245965791566</v>
      </c>
      <c r="K12" s="26">
        <f t="shared" si="3"/>
        <v>-28.07506651833637</v>
      </c>
      <c r="L12" s="26">
        <f t="shared" si="3"/>
        <v>-31.215920781893004</v>
      </c>
      <c r="M12" s="26">
        <f t="shared" si="3"/>
        <v>-34.13628548439499</v>
      </c>
      <c r="N12" s="26">
        <f t="shared" si="3"/>
        <v>-36.85615843096431</v>
      </c>
      <c r="O12" s="26">
        <f t="shared" si="3"/>
        <v>-39.39337172311278</v>
      </c>
      <c r="P12" s="26">
        <f t="shared" si="3"/>
        <v>-41.76386073231697</v>
      </c>
      <c r="Q12" s="26">
        <f t="shared" si="3"/>
        <v>-43.981895699622676</v>
      </c>
    </row>
    <row r="13" spans="1:17" ht="15.75" thickTop="1">
      <c r="A13" s="4" t="s">
        <v>4</v>
      </c>
      <c r="B13" s="10">
        <f>IRR(B6:V6)</f>
        <v>0.04847191052084852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5">
      <c r="A14" s="4"/>
      <c r="B14" s="10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4" customFormat="1" ht="15">
      <c r="A15" s="12"/>
      <c r="B15" s="13"/>
      <c r="C15" s="13">
        <f>C10</f>
        <v>2</v>
      </c>
      <c r="D15" s="13">
        <f>D10</f>
        <v>4</v>
      </c>
      <c r="E15" s="13">
        <f>E10</f>
        <v>6</v>
      </c>
      <c r="F15" s="13">
        <f>F10</f>
        <v>8</v>
      </c>
      <c r="G15" s="13">
        <f>G10</f>
        <v>10</v>
      </c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="4" customFormat="1" ht="15"/>
    <row r="17" s="4" customFormat="1" ht="15"/>
    <row r="18" s="4" customFormat="1" ht="15">
      <c r="A18" s="4" t="s">
        <v>0</v>
      </c>
    </row>
    <row r="19" s="4" customFormat="1" ht="15"/>
    <row r="20" ht="15">
      <c r="L20" s="2" t="s">
        <v>0</v>
      </c>
    </row>
    <row r="21" ht="15">
      <c r="O21" s="2" t="s">
        <v>0</v>
      </c>
    </row>
    <row r="22" spans="4:16" ht="15">
      <c r="D22" s="2" t="s">
        <v>0</v>
      </c>
      <c r="E22" s="2" t="s">
        <v>0</v>
      </c>
      <c r="P22" s="2" t="s">
        <v>0</v>
      </c>
    </row>
    <row r="23" ht="15">
      <c r="W23" s="2" t="s">
        <v>0</v>
      </c>
    </row>
    <row r="24" spans="4:16" ht="15">
      <c r="D24" s="2" t="s">
        <v>0</v>
      </c>
      <c r="P24" s="2" t="s">
        <v>0</v>
      </c>
    </row>
    <row r="26" spans="4:6" ht="15">
      <c r="D26" s="2" t="s">
        <v>0</v>
      </c>
      <c r="F26" s="2" t="s">
        <v>0</v>
      </c>
    </row>
    <row r="34" spans="3:17" ht="15">
      <c r="C34" s="14">
        <v>2</v>
      </c>
      <c r="D34" s="14">
        <v>4</v>
      </c>
      <c r="E34" s="14">
        <v>6</v>
      </c>
      <c r="F34" s="14">
        <v>8</v>
      </c>
      <c r="G34" s="14">
        <v>10</v>
      </c>
      <c r="H34" s="14">
        <v>12</v>
      </c>
      <c r="I34" s="14">
        <v>14</v>
      </c>
      <c r="J34" s="14">
        <v>16</v>
      </c>
      <c r="K34" s="14">
        <v>18</v>
      </c>
      <c r="L34" s="14">
        <v>20</v>
      </c>
      <c r="M34" s="14">
        <v>22</v>
      </c>
      <c r="N34" s="14">
        <v>24</v>
      </c>
      <c r="O34" s="14">
        <v>26</v>
      </c>
      <c r="P34" s="14">
        <v>28</v>
      </c>
      <c r="Q34" s="14">
        <v>30</v>
      </c>
    </row>
    <row r="37" ht="15">
      <c r="L37" s="2" t="s">
        <v>0</v>
      </c>
    </row>
  </sheetData>
  <sheetProtection/>
  <mergeCells count="2">
    <mergeCell ref="B4:V4"/>
    <mergeCell ref="B9:Q9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zoomScalePageLayoutView="0" workbookViewId="0" topLeftCell="A1">
      <selection activeCell="K17" sqref="K17"/>
    </sheetView>
  </sheetViews>
  <sheetFormatPr defaultColWidth="9.140625" defaultRowHeight="12.75"/>
  <cols>
    <col min="1" max="1" width="14.57421875" style="2" customWidth="1"/>
    <col min="2" max="2" width="8.140625" style="2" customWidth="1"/>
    <col min="3" max="4" width="8.00390625" style="2" customWidth="1"/>
    <col min="5" max="5" width="7.7109375" style="2" customWidth="1"/>
    <col min="6" max="7" width="7.421875" style="2" customWidth="1"/>
    <col min="8" max="8" width="7.8515625" style="2" customWidth="1"/>
    <col min="9" max="9" width="8.00390625" style="2" customWidth="1"/>
    <col min="10" max="10" width="6.57421875" style="2" customWidth="1"/>
    <col min="11" max="12" width="7.140625" style="2" customWidth="1"/>
    <col min="13" max="13" width="7.00390625" style="2" customWidth="1"/>
    <col min="14" max="14" width="7.28125" style="2" customWidth="1"/>
    <col min="15" max="15" width="7.140625" style="2" customWidth="1"/>
    <col min="16" max="16" width="7.57421875" style="2" customWidth="1"/>
    <col min="17" max="17" width="6.421875" style="2" customWidth="1"/>
    <col min="18" max="18" width="6.140625" style="2" customWidth="1"/>
    <col min="19" max="19" width="7.00390625" style="2" customWidth="1"/>
    <col min="20" max="20" width="6.7109375" style="2" customWidth="1"/>
    <col min="21" max="22" width="6.57421875" style="2" customWidth="1"/>
    <col min="23" max="23" width="7.57421875" style="2" customWidth="1"/>
    <col min="24" max="24" width="8.28125" style="2" customWidth="1"/>
    <col min="25" max="25" width="8.00390625" style="2" customWidth="1"/>
    <col min="26" max="26" width="7.8515625" style="2" customWidth="1"/>
    <col min="27" max="27" width="8.140625" style="2" customWidth="1"/>
    <col min="28" max="16384" width="9.140625" style="2" customWidth="1"/>
  </cols>
  <sheetData>
    <row r="1" spans="1:4" s="3" customFormat="1" ht="15">
      <c r="A1" s="1" t="s">
        <v>14</v>
      </c>
      <c r="D1" s="1"/>
    </row>
    <row r="2" spans="1:4" s="3" customFormat="1" ht="15">
      <c r="A2" s="1"/>
      <c r="D2" s="1"/>
    </row>
    <row r="3" spans="1:4" s="3" customFormat="1" ht="15">
      <c r="A3" s="1"/>
      <c r="D3" s="1"/>
    </row>
    <row r="4" spans="1:22" s="3" customFormat="1" ht="15">
      <c r="A4" s="21"/>
      <c r="B4" s="34" t="s">
        <v>3</v>
      </c>
      <c r="C4" s="34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2:12" s="4" customFormat="1" ht="15">
      <c r="B5" s="4">
        <v>0</v>
      </c>
      <c r="C5" s="4">
        <v>1</v>
      </c>
      <c r="D5" s="17"/>
      <c r="E5" s="17"/>
      <c r="F5" s="17"/>
      <c r="G5" s="17"/>
      <c r="H5" s="17"/>
      <c r="I5" s="17"/>
      <c r="J5" s="17"/>
      <c r="K5" s="17"/>
      <c r="L5" s="17"/>
    </row>
    <row r="6" spans="1:12" s="4" customFormat="1" ht="15">
      <c r="A6" s="4" t="s">
        <v>5</v>
      </c>
      <c r="B6" s="5">
        <v>-200</v>
      </c>
      <c r="C6" s="5">
        <v>250</v>
      </c>
      <c r="D6" s="17"/>
      <c r="E6" s="17"/>
      <c r="F6" s="17"/>
      <c r="G6" s="17"/>
      <c r="H6" s="17"/>
      <c r="I6" s="17"/>
      <c r="J6" s="17"/>
      <c r="K6" s="17"/>
      <c r="L6" s="17"/>
    </row>
    <row r="7" spans="1:12" s="4" customFormat="1" ht="15">
      <c r="A7" s="4" t="s">
        <v>6</v>
      </c>
      <c r="B7" s="5">
        <v>-150</v>
      </c>
      <c r="C7" s="5">
        <v>195</v>
      </c>
      <c r="D7" s="17"/>
      <c r="E7" s="17"/>
      <c r="F7" s="17"/>
      <c r="G7" s="17"/>
      <c r="H7" s="17"/>
      <c r="I7" s="17"/>
      <c r="J7" s="17"/>
      <c r="K7" s="17"/>
      <c r="L7" s="17"/>
    </row>
    <row r="8" spans="1:12" s="4" customFormat="1" ht="15">
      <c r="A8" s="18" t="s">
        <v>7</v>
      </c>
      <c r="B8" s="18">
        <f>B6-B7</f>
        <v>-50</v>
      </c>
      <c r="C8" s="18">
        <f>C6-C7</f>
        <v>55</v>
      </c>
      <c r="D8" s="17"/>
      <c r="E8" s="17"/>
      <c r="F8" s="17"/>
      <c r="G8" s="17"/>
      <c r="H8" s="17"/>
      <c r="I8" s="17"/>
      <c r="J8" s="17"/>
      <c r="K8" s="17"/>
      <c r="L8" s="17"/>
    </row>
    <row r="9" s="3" customFormat="1" ht="15"/>
    <row r="10" spans="1:17" s="3" customFormat="1" ht="15">
      <c r="A10" s="27"/>
      <c r="B10" s="35" t="s">
        <v>13</v>
      </c>
      <c r="C10" s="35"/>
      <c r="D10" s="35"/>
      <c r="E10" s="35"/>
      <c r="F10" s="35"/>
      <c r="G10" s="35"/>
      <c r="H10" s="35"/>
      <c r="I10" s="35"/>
      <c r="J10" s="35"/>
      <c r="K10" s="8"/>
      <c r="L10" s="8"/>
      <c r="M10" s="8"/>
      <c r="N10" s="8"/>
      <c r="O10" s="8"/>
      <c r="P10" s="8"/>
      <c r="Q10" s="8"/>
    </row>
    <row r="11" spans="1:27" s="8" customFormat="1" ht="15">
      <c r="A11" s="7"/>
      <c r="B11" s="22">
        <v>0</v>
      </c>
      <c r="C11" s="22">
        <v>5</v>
      </c>
      <c r="D11" s="31">
        <f>C11+($C$11-$B$11)</f>
        <v>10</v>
      </c>
      <c r="E11" s="31">
        <f aca="true" t="shared" si="0" ref="E11:J11">D11+($C$11-$B$11)</f>
        <v>15</v>
      </c>
      <c r="F11" s="31">
        <f t="shared" si="0"/>
        <v>20</v>
      </c>
      <c r="G11" s="31">
        <f t="shared" si="0"/>
        <v>25</v>
      </c>
      <c r="H11" s="31">
        <f t="shared" si="0"/>
        <v>30</v>
      </c>
      <c r="I11" s="31">
        <f t="shared" si="0"/>
        <v>35</v>
      </c>
      <c r="J11" s="31">
        <f t="shared" si="0"/>
        <v>40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4"/>
      <c r="X11" s="4"/>
      <c r="Y11" s="4"/>
      <c r="Z11" s="4"/>
      <c r="AA11" s="4"/>
    </row>
    <row r="12" spans="1:22" s="12" customFormat="1" ht="15">
      <c r="A12" s="12" t="s">
        <v>8</v>
      </c>
      <c r="B12" s="25">
        <f>$B$6+NPV(B$11/100,$C$6)</f>
        <v>50</v>
      </c>
      <c r="C12" s="25">
        <f aca="true" t="shared" si="1" ref="C12:J12">$B$6+NPV(C$11/100,$C$6)</f>
        <v>38.095238095238074</v>
      </c>
      <c r="D12" s="25">
        <f t="shared" si="1"/>
        <v>27.272727272727252</v>
      </c>
      <c r="E12" s="25">
        <f t="shared" si="1"/>
        <v>17.391304347826093</v>
      </c>
      <c r="F12" s="25">
        <f t="shared" si="1"/>
        <v>8.333333333333343</v>
      </c>
      <c r="G12" s="25">
        <f t="shared" si="1"/>
        <v>0</v>
      </c>
      <c r="H12" s="25">
        <f t="shared" si="1"/>
        <v>-7.692307692307708</v>
      </c>
      <c r="I12" s="25">
        <f t="shared" si="1"/>
        <v>-14.814814814814838</v>
      </c>
      <c r="J12" s="25">
        <f t="shared" si="1"/>
        <v>-21.428571428571416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ht="15">
      <c r="A13" s="2" t="s">
        <v>9</v>
      </c>
      <c r="B13" s="25">
        <f>$B$7+NPV(B$11/100,$C$7)</f>
        <v>45</v>
      </c>
      <c r="C13" s="25">
        <f aca="true" t="shared" si="2" ref="C13:J13">$B$7+NPV(C$11/100,$C$7)</f>
        <v>35.714285714285694</v>
      </c>
      <c r="D13" s="25">
        <f t="shared" si="2"/>
        <v>27.272727272727252</v>
      </c>
      <c r="E13" s="25">
        <f t="shared" si="2"/>
        <v>19.565217391304373</v>
      </c>
      <c r="F13" s="25">
        <f t="shared" si="2"/>
        <v>12.5</v>
      </c>
      <c r="G13" s="25">
        <f t="shared" si="2"/>
        <v>6</v>
      </c>
      <c r="H13" s="25">
        <f t="shared" si="2"/>
        <v>0</v>
      </c>
      <c r="I13" s="25">
        <f t="shared" si="2"/>
        <v>-5.555555555555571</v>
      </c>
      <c r="J13" s="25">
        <f t="shared" si="2"/>
        <v>-10.714285714285694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</row>
    <row r="14" spans="1:17" s="4" customFormat="1" ht="15.75" thickBot="1">
      <c r="A14" s="19" t="s">
        <v>10</v>
      </c>
      <c r="B14" s="26">
        <f>$B$8+NPV(B$11/100,$C$8)</f>
        <v>5</v>
      </c>
      <c r="C14" s="26">
        <f aca="true" t="shared" si="3" ref="C14:J14">$B$8+NPV(C$11/100,$C$8)</f>
        <v>2.3809523809523796</v>
      </c>
      <c r="D14" s="26">
        <f t="shared" si="3"/>
        <v>0</v>
      </c>
      <c r="E14" s="26">
        <f t="shared" si="3"/>
        <v>-2.173913043478258</v>
      </c>
      <c r="F14" s="26">
        <f t="shared" si="3"/>
        <v>-4.166666666666664</v>
      </c>
      <c r="G14" s="26">
        <f t="shared" si="3"/>
        <v>-6</v>
      </c>
      <c r="H14" s="26">
        <f t="shared" si="3"/>
        <v>-7.692307692307693</v>
      </c>
      <c r="I14" s="26">
        <f t="shared" si="3"/>
        <v>-9.25925925925926</v>
      </c>
      <c r="J14" s="26">
        <f t="shared" si="3"/>
        <v>-10.714285714285715</v>
      </c>
      <c r="K14" s="11"/>
      <c r="L14" s="11"/>
      <c r="M14" s="11"/>
      <c r="N14" s="11"/>
      <c r="O14" s="11"/>
      <c r="P14" s="11"/>
      <c r="Q14" s="11"/>
    </row>
    <row r="15" spans="1:10" s="4" customFormat="1" ht="15.75" thickTop="1">
      <c r="A15" s="4" t="s">
        <v>15</v>
      </c>
      <c r="B15" s="20">
        <f>IRR(B6:V6)</f>
        <v>0.24999999999873218</v>
      </c>
      <c r="D15" s="4" t="s">
        <v>0</v>
      </c>
      <c r="H15" s="4" t="s">
        <v>0</v>
      </c>
      <c r="J15" s="4" t="s">
        <v>0</v>
      </c>
    </row>
    <row r="16" spans="1:11" s="4" customFormat="1" ht="15">
      <c r="A16" s="4" t="s">
        <v>16</v>
      </c>
      <c r="B16" s="20">
        <f>IRR(B7:V7)</f>
        <v>0.2999999999999998</v>
      </c>
      <c r="K16" s="4" t="s">
        <v>0</v>
      </c>
    </row>
    <row r="17" spans="1:11" s="4" customFormat="1" ht="15">
      <c r="A17" s="4" t="s">
        <v>17</v>
      </c>
      <c r="B17" s="20">
        <f>IRR(B8:V8)</f>
        <v>0.1</v>
      </c>
      <c r="K17" s="4" t="s">
        <v>0</v>
      </c>
    </row>
    <row r="18" s="4" customFormat="1" ht="15">
      <c r="B18" s="20"/>
    </row>
    <row r="19" spans="1:17" s="4" customFormat="1" ht="15">
      <c r="A19" s="12"/>
      <c r="B19" s="13"/>
      <c r="C19" s="13">
        <v>5</v>
      </c>
      <c r="D19" s="13">
        <v>10</v>
      </c>
      <c r="E19" s="13">
        <v>15</v>
      </c>
      <c r="F19" s="13">
        <v>20</v>
      </c>
      <c r="G19" s="13">
        <v>25</v>
      </c>
      <c r="H19" s="13">
        <v>30</v>
      </c>
      <c r="I19" s="13">
        <v>35</v>
      </c>
      <c r="J19" s="13">
        <v>40</v>
      </c>
      <c r="K19" s="11"/>
      <c r="L19" s="11"/>
      <c r="M19" s="11"/>
      <c r="N19" s="11"/>
      <c r="O19" s="11"/>
      <c r="P19" s="11"/>
      <c r="Q19" s="11"/>
    </row>
    <row r="20" ht="15">
      <c r="L20" s="2" t="s">
        <v>0</v>
      </c>
    </row>
    <row r="22" spans="4:16" ht="15">
      <c r="D22" s="2" t="s">
        <v>0</v>
      </c>
      <c r="E22" s="2" t="s">
        <v>0</v>
      </c>
      <c r="P22" s="2" t="s">
        <v>0</v>
      </c>
    </row>
    <row r="23" ht="15">
      <c r="P23" s="2" t="s">
        <v>0</v>
      </c>
    </row>
    <row r="24" ht="15">
      <c r="D24" s="2" t="s">
        <v>0</v>
      </c>
    </row>
    <row r="26" spans="4:6" ht="15">
      <c r="D26" s="2" t="s">
        <v>0</v>
      </c>
      <c r="F26" s="2" t="s">
        <v>0</v>
      </c>
    </row>
    <row r="34" spans="3:17" ht="15">
      <c r="C34" s="14">
        <v>2</v>
      </c>
      <c r="D34" s="14">
        <v>4</v>
      </c>
      <c r="E34" s="14">
        <v>6</v>
      </c>
      <c r="F34" s="14">
        <v>8</v>
      </c>
      <c r="G34" s="14">
        <v>10</v>
      </c>
      <c r="H34" s="14">
        <v>12</v>
      </c>
      <c r="I34" s="14">
        <v>14</v>
      </c>
      <c r="J34" s="14">
        <v>16</v>
      </c>
      <c r="K34" s="14">
        <v>18</v>
      </c>
      <c r="L34" s="14">
        <v>20</v>
      </c>
      <c r="M34" s="14">
        <v>22</v>
      </c>
      <c r="N34" s="14">
        <v>24</v>
      </c>
      <c r="O34" s="14">
        <v>26</v>
      </c>
      <c r="P34" s="14">
        <v>28</v>
      </c>
      <c r="Q34" s="14">
        <v>30</v>
      </c>
    </row>
    <row r="37" ht="15">
      <c r="L37" s="2" t="s">
        <v>0</v>
      </c>
    </row>
  </sheetData>
  <sheetProtection/>
  <mergeCells count="2">
    <mergeCell ref="B4:C4"/>
    <mergeCell ref="B10:J10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1"/>
  <sheetViews>
    <sheetView zoomScalePageLayoutView="0" workbookViewId="0" topLeftCell="A1">
      <selection activeCell="AB35" sqref="AB35"/>
    </sheetView>
  </sheetViews>
  <sheetFormatPr defaultColWidth="9.140625" defaultRowHeight="12.75" outlineLevelCol="1"/>
  <cols>
    <col min="1" max="1" width="17.8515625" style="2" customWidth="1"/>
    <col min="2" max="2" width="8.140625" style="2" customWidth="1"/>
    <col min="3" max="4" width="8.00390625" style="2" customWidth="1"/>
    <col min="5" max="5" width="7.7109375" style="2" customWidth="1"/>
    <col min="6" max="7" width="7.421875" style="2" customWidth="1"/>
    <col min="8" max="8" width="7.8515625" style="2" customWidth="1"/>
    <col min="9" max="9" width="8.00390625" style="2" hidden="1" customWidth="1" outlineLevel="1"/>
    <col min="10" max="10" width="6.57421875" style="2" hidden="1" customWidth="1" outlineLevel="1"/>
    <col min="11" max="12" width="7.140625" style="2" hidden="1" customWidth="1" outlineLevel="1"/>
    <col min="13" max="13" width="7.00390625" style="2" hidden="1" customWidth="1" outlineLevel="1"/>
    <col min="14" max="14" width="7.28125" style="2" hidden="1" customWidth="1" outlineLevel="1"/>
    <col min="15" max="15" width="7.140625" style="2" hidden="1" customWidth="1" outlineLevel="1"/>
    <col min="16" max="16" width="7.57421875" style="2" hidden="1" customWidth="1" outlineLevel="1"/>
    <col min="17" max="17" width="6.421875" style="2" hidden="1" customWidth="1" outlineLevel="1"/>
    <col min="18" max="18" width="6.140625" style="2" hidden="1" customWidth="1" outlineLevel="1"/>
    <col min="19" max="19" width="7.00390625" style="2" hidden="1" customWidth="1" outlineLevel="1"/>
    <col min="20" max="20" width="6.7109375" style="2" hidden="1" customWidth="1" outlineLevel="1"/>
    <col min="21" max="21" width="6.57421875" style="2" customWidth="1" collapsed="1"/>
    <col min="22" max="22" width="6.57421875" style="2" customWidth="1"/>
    <col min="23" max="23" width="7.57421875" style="2" customWidth="1"/>
    <col min="24" max="24" width="8.28125" style="2" customWidth="1"/>
    <col min="25" max="25" width="8.00390625" style="2" customWidth="1"/>
    <col min="26" max="26" width="7.8515625" style="2" customWidth="1"/>
    <col min="27" max="27" width="8.140625" style="2" customWidth="1"/>
    <col min="28" max="16384" width="9.140625" style="2" customWidth="1"/>
  </cols>
  <sheetData>
    <row r="1" spans="1:4" s="3" customFormat="1" ht="15">
      <c r="A1" s="1" t="s">
        <v>14</v>
      </c>
      <c r="D1" s="1"/>
    </row>
    <row r="2" spans="1:4" s="3" customFormat="1" ht="15">
      <c r="A2" s="1"/>
      <c r="D2" s="1"/>
    </row>
    <row r="3" spans="1:4" s="3" customFormat="1" ht="15">
      <c r="A3" s="1"/>
      <c r="D3" s="1"/>
    </row>
    <row r="4" spans="1:4" s="3" customFormat="1" ht="15">
      <c r="A4" s="4" t="s">
        <v>13</v>
      </c>
      <c r="B4" s="5">
        <v>10</v>
      </c>
      <c r="D4" s="1"/>
    </row>
    <row r="5" spans="2:22" s="3" customFormat="1" ht="15">
      <c r="B5" s="33" t="s">
        <v>3</v>
      </c>
      <c r="C5" s="33"/>
      <c r="D5" s="33"/>
      <c r="E5" s="33"/>
      <c r="F5" s="33"/>
      <c r="G5" s="33"/>
      <c r="H5" s="33"/>
      <c r="I5" s="33"/>
      <c r="J5" s="33"/>
      <c r="K5" s="33"/>
      <c r="L5" s="33"/>
      <c r="M5" s="33"/>
      <c r="N5" s="33"/>
      <c r="O5" s="33"/>
      <c r="P5" s="33"/>
      <c r="Q5" s="33"/>
      <c r="R5" s="33"/>
      <c r="S5" s="33"/>
      <c r="T5" s="33"/>
      <c r="U5" s="33"/>
      <c r="V5" s="33"/>
    </row>
    <row r="6" spans="1:22" s="4" customFormat="1" ht="15">
      <c r="A6" s="18"/>
      <c r="B6" s="18">
        <v>0</v>
      </c>
      <c r="C6" s="18">
        <v>1</v>
      </c>
      <c r="D6" s="18">
        <v>2</v>
      </c>
      <c r="E6" s="18">
        <v>3</v>
      </c>
      <c r="F6" s="18">
        <v>4</v>
      </c>
      <c r="G6" s="18">
        <v>5</v>
      </c>
      <c r="H6" s="18">
        <v>6</v>
      </c>
      <c r="I6" s="18">
        <v>7</v>
      </c>
      <c r="J6" s="18">
        <v>8</v>
      </c>
      <c r="K6" s="18">
        <v>9</v>
      </c>
      <c r="L6" s="18">
        <v>10</v>
      </c>
      <c r="M6" s="18">
        <v>11</v>
      </c>
      <c r="N6" s="18">
        <v>12</v>
      </c>
      <c r="O6" s="18">
        <v>13</v>
      </c>
      <c r="P6" s="18">
        <v>14</v>
      </c>
      <c r="Q6" s="18">
        <v>15</v>
      </c>
      <c r="R6" s="18">
        <v>16</v>
      </c>
      <c r="S6" s="18">
        <v>17</v>
      </c>
      <c r="T6" s="18">
        <v>18</v>
      </c>
      <c r="U6" s="18">
        <v>19</v>
      </c>
      <c r="V6" s="18">
        <v>20</v>
      </c>
    </row>
    <row r="7" spans="1:22" s="4" customFormat="1" ht="15">
      <c r="A7" s="29" t="s">
        <v>2</v>
      </c>
      <c r="B7" s="30">
        <v>-500</v>
      </c>
      <c r="C7" s="30">
        <v>100</v>
      </c>
      <c r="D7" s="30">
        <v>200</v>
      </c>
      <c r="E7" s="30">
        <v>200</v>
      </c>
      <c r="F7" s="30">
        <v>150</v>
      </c>
      <c r="G7" s="30">
        <v>400</v>
      </c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</row>
    <row r="8" spans="2:22" s="4" customFormat="1" ht="15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</row>
    <row r="9" spans="2:17" s="3" customFormat="1" ht="15">
      <c r="B9" s="33" t="s">
        <v>13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7" s="8" customFormat="1" ht="15">
      <c r="A10" s="7"/>
      <c r="B10" s="32">
        <v>0</v>
      </c>
      <c r="C10" s="32">
        <v>2</v>
      </c>
      <c r="D10" s="7">
        <f>C10+($C$10-$B$10)</f>
        <v>4</v>
      </c>
      <c r="E10" s="7">
        <f>D10+($C$10-$B$10)</f>
        <v>6</v>
      </c>
      <c r="F10" s="7">
        <f>E10+($C$10-$B$10)</f>
        <v>8</v>
      </c>
      <c r="G10" s="7">
        <f>F10+($C$10-$B$10)</f>
        <v>10</v>
      </c>
      <c r="H10" s="7">
        <f>G10+($C$10-$B$10)</f>
        <v>12</v>
      </c>
      <c r="I10" s="7">
        <v>15</v>
      </c>
      <c r="J10" s="7">
        <v>16</v>
      </c>
      <c r="K10" s="7">
        <v>18</v>
      </c>
      <c r="L10" s="7">
        <v>20</v>
      </c>
      <c r="M10" s="7">
        <v>22</v>
      </c>
      <c r="N10" s="7">
        <v>24</v>
      </c>
      <c r="O10" s="7">
        <v>26</v>
      </c>
      <c r="P10" s="7">
        <v>28</v>
      </c>
      <c r="Q10" s="7">
        <v>30</v>
      </c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17" s="4" customFormat="1" ht="15.75" thickBot="1">
      <c r="A11" s="19" t="s">
        <v>1</v>
      </c>
      <c r="B11" s="9">
        <f aca="true" t="shared" si="0" ref="B11:Q11">$B$7+NPV(B$10/100,$C$7:$V$7)</f>
        <v>550</v>
      </c>
      <c r="C11" s="9">
        <f t="shared" si="0"/>
        <v>479.60657667922396</v>
      </c>
      <c r="D11" s="9">
        <f t="shared" si="0"/>
        <v>415.85583184977884</v>
      </c>
      <c r="E11" s="9">
        <f t="shared" si="0"/>
        <v>357.9800858829436</v>
      </c>
      <c r="F11" s="9">
        <f t="shared" si="0"/>
        <v>305.3145615899523</v>
      </c>
      <c r="G11" s="9">
        <f t="shared" si="0"/>
        <v>257.28185481617606</v>
      </c>
      <c r="H11" s="9">
        <f t="shared" si="0"/>
        <v>213.37899340676495</v>
      </c>
      <c r="I11" s="9">
        <f t="shared" si="0"/>
        <v>154.32218264315634</v>
      </c>
      <c r="J11" s="9">
        <f t="shared" si="0"/>
        <v>136.25988236933983</v>
      </c>
      <c r="K11" s="9">
        <f t="shared" si="0"/>
        <v>102.32084096500978</v>
      </c>
      <c r="L11" s="9">
        <f t="shared" si="0"/>
        <v>71.05195473251035</v>
      </c>
      <c r="M11" s="9">
        <f t="shared" si="0"/>
        <v>42.19063528671563</v>
      </c>
      <c r="N11" s="9">
        <f t="shared" si="0"/>
        <v>15.504590059272005</v>
      </c>
      <c r="O11" s="9">
        <f t="shared" si="0"/>
        <v>-9.212142140961078</v>
      </c>
      <c r="P11" s="9">
        <f t="shared" si="0"/>
        <v>-32.142579555511475</v>
      </c>
      <c r="Q11" s="9">
        <f t="shared" si="0"/>
        <v>-53.44970144872116</v>
      </c>
    </row>
    <row r="12" spans="1:2" s="4" customFormat="1" ht="15.75" thickTop="1">
      <c r="A12" s="4" t="s">
        <v>4</v>
      </c>
      <c r="B12" s="10">
        <f>IRR(B7:V7)</f>
        <v>0.2523676085095011</v>
      </c>
    </row>
    <row r="13" s="4" customFormat="1" ht="15">
      <c r="B13" s="10"/>
    </row>
    <row r="14" spans="2:22" s="4" customFormat="1" ht="15">
      <c r="B14" s="36" t="s">
        <v>3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</row>
    <row r="15" spans="1:27" s="4" customFormat="1" ht="15">
      <c r="A15" s="18" t="s">
        <v>0</v>
      </c>
      <c r="B15" s="18"/>
      <c r="C15" s="18">
        <v>1</v>
      </c>
      <c r="D15" s="18">
        <v>2</v>
      </c>
      <c r="E15" s="18">
        <v>3</v>
      </c>
      <c r="F15" s="18">
        <v>4</v>
      </c>
      <c r="G15" s="18">
        <v>5</v>
      </c>
      <c r="H15" s="18">
        <v>6</v>
      </c>
      <c r="I15" s="18">
        <v>7</v>
      </c>
      <c r="J15" s="18">
        <v>8</v>
      </c>
      <c r="K15" s="18">
        <v>9</v>
      </c>
      <c r="L15" s="18">
        <v>10</v>
      </c>
      <c r="M15" s="18">
        <v>11</v>
      </c>
      <c r="N15" s="18">
        <v>12</v>
      </c>
      <c r="O15" s="18">
        <v>13</v>
      </c>
      <c r="P15" s="18">
        <v>14</v>
      </c>
      <c r="Q15" s="18">
        <v>15</v>
      </c>
      <c r="R15" s="18">
        <v>16</v>
      </c>
      <c r="S15" s="18">
        <v>17</v>
      </c>
      <c r="T15" s="18">
        <v>18</v>
      </c>
      <c r="U15" s="18">
        <v>19</v>
      </c>
      <c r="V15" s="18">
        <v>20</v>
      </c>
      <c r="AA15" s="4" t="s">
        <v>0</v>
      </c>
    </row>
    <row r="16" spans="1:22" s="4" customFormat="1" ht="15">
      <c r="A16" s="4" t="s">
        <v>11</v>
      </c>
      <c r="B16" s="2">
        <f>B7</f>
        <v>-500</v>
      </c>
      <c r="C16" s="2">
        <f aca="true" t="shared" si="1" ref="C16:V16">C7</f>
        <v>100</v>
      </c>
      <c r="D16" s="2">
        <f t="shared" si="1"/>
        <v>200</v>
      </c>
      <c r="E16" s="2">
        <f t="shared" si="1"/>
        <v>200</v>
      </c>
      <c r="F16" s="2">
        <f t="shared" si="1"/>
        <v>150</v>
      </c>
      <c r="G16" s="2">
        <f t="shared" si="1"/>
        <v>400</v>
      </c>
      <c r="H16" s="2">
        <f>H7</f>
        <v>0</v>
      </c>
      <c r="I16" s="2">
        <f t="shared" si="1"/>
        <v>0</v>
      </c>
      <c r="J16" s="2">
        <f t="shared" si="1"/>
        <v>0</v>
      </c>
      <c r="K16" s="2">
        <f t="shared" si="1"/>
        <v>0</v>
      </c>
      <c r="L16" s="2">
        <f t="shared" si="1"/>
        <v>0</v>
      </c>
      <c r="M16" s="2">
        <f t="shared" si="1"/>
        <v>0</v>
      </c>
      <c r="N16" s="2">
        <f t="shared" si="1"/>
        <v>0</v>
      </c>
      <c r="O16" s="2">
        <f t="shared" si="1"/>
        <v>0</v>
      </c>
      <c r="P16" s="2">
        <f t="shared" si="1"/>
        <v>0</v>
      </c>
      <c r="Q16" s="2">
        <f t="shared" si="1"/>
        <v>0</v>
      </c>
      <c r="R16" s="2">
        <f t="shared" si="1"/>
        <v>0</v>
      </c>
      <c r="S16" s="2">
        <f t="shared" si="1"/>
        <v>0</v>
      </c>
      <c r="T16" s="2">
        <f t="shared" si="1"/>
        <v>0</v>
      </c>
      <c r="U16" s="2">
        <f t="shared" si="1"/>
        <v>0</v>
      </c>
      <c r="V16" s="2">
        <f t="shared" si="1"/>
        <v>0</v>
      </c>
    </row>
    <row r="17" spans="1:22" ht="15">
      <c r="A17" s="2" t="s">
        <v>1</v>
      </c>
      <c r="B17" s="2">
        <f>B16</f>
        <v>-500</v>
      </c>
      <c r="C17" s="2">
        <f>C16/(1+(B4/100))</f>
        <v>90.9090909090909</v>
      </c>
      <c r="D17" s="2">
        <f>D16/((1+$B$4/100)^D15)</f>
        <v>165.2892561983471</v>
      </c>
      <c r="E17" s="2">
        <f aca="true" t="shared" si="2" ref="E17:V17">E16/((1+$B$4/100)^E15)</f>
        <v>150.2629601803155</v>
      </c>
      <c r="F17" s="2">
        <f t="shared" si="2"/>
        <v>102.45201830476057</v>
      </c>
      <c r="G17" s="2">
        <f t="shared" si="2"/>
        <v>248.368529223662</v>
      </c>
      <c r="H17" s="2">
        <f t="shared" si="2"/>
        <v>0</v>
      </c>
      <c r="I17" s="2">
        <f t="shared" si="2"/>
        <v>0</v>
      </c>
      <c r="J17" s="2">
        <f t="shared" si="2"/>
        <v>0</v>
      </c>
      <c r="K17" s="2">
        <f t="shared" si="2"/>
        <v>0</v>
      </c>
      <c r="L17" s="2">
        <f t="shared" si="2"/>
        <v>0</v>
      </c>
      <c r="M17" s="2">
        <f t="shared" si="2"/>
        <v>0</v>
      </c>
      <c r="N17" s="2">
        <f t="shared" si="2"/>
        <v>0</v>
      </c>
      <c r="O17" s="2">
        <f t="shared" si="2"/>
        <v>0</v>
      </c>
      <c r="P17" s="2">
        <f t="shared" si="2"/>
        <v>0</v>
      </c>
      <c r="Q17" s="2">
        <f t="shared" si="2"/>
        <v>0</v>
      </c>
      <c r="R17" s="2">
        <f t="shared" si="2"/>
        <v>0</v>
      </c>
      <c r="S17" s="2">
        <f t="shared" si="2"/>
        <v>0</v>
      </c>
      <c r="T17" s="2">
        <f t="shared" si="2"/>
        <v>0</v>
      </c>
      <c r="U17" s="2">
        <f t="shared" si="2"/>
        <v>0</v>
      </c>
      <c r="V17" s="2">
        <f t="shared" si="2"/>
        <v>0</v>
      </c>
    </row>
    <row r="18" spans="1:22" ht="15">
      <c r="A18" s="2" t="s">
        <v>18</v>
      </c>
      <c r="B18" s="2">
        <f>B17</f>
        <v>-500</v>
      </c>
      <c r="C18" s="2">
        <f>B18+C17</f>
        <v>-409.0909090909091</v>
      </c>
      <c r="D18" s="2">
        <f>C18+D17</f>
        <v>-243.80165289256203</v>
      </c>
      <c r="E18" s="2">
        <f>D18+E17</f>
        <v>-93.53869271224653</v>
      </c>
      <c r="F18" s="2">
        <f>E18+F17</f>
        <v>8.913325592514042</v>
      </c>
      <c r="G18" s="2">
        <f>F18+G17</f>
        <v>257.28185481617606</v>
      </c>
      <c r="H18" s="2">
        <f aca="true" t="shared" si="3" ref="H18:V18">G18+H17</f>
        <v>257.28185481617606</v>
      </c>
      <c r="I18" s="2">
        <f t="shared" si="3"/>
        <v>257.28185481617606</v>
      </c>
      <c r="J18" s="2">
        <f t="shared" si="3"/>
        <v>257.28185481617606</v>
      </c>
      <c r="K18" s="2">
        <f t="shared" si="3"/>
        <v>257.28185481617606</v>
      </c>
      <c r="L18" s="2">
        <f t="shared" si="3"/>
        <v>257.28185481617606</v>
      </c>
      <c r="M18" s="2">
        <f t="shared" si="3"/>
        <v>257.28185481617606</v>
      </c>
      <c r="N18" s="2">
        <f t="shared" si="3"/>
        <v>257.28185481617606</v>
      </c>
      <c r="O18" s="2">
        <f t="shared" si="3"/>
        <v>257.28185481617606</v>
      </c>
      <c r="P18" s="2">
        <f t="shared" si="3"/>
        <v>257.28185481617606</v>
      </c>
      <c r="Q18" s="2">
        <f t="shared" si="3"/>
        <v>257.28185481617606</v>
      </c>
      <c r="R18" s="2">
        <f t="shared" si="3"/>
        <v>257.28185481617606</v>
      </c>
      <c r="S18" s="2">
        <f t="shared" si="3"/>
        <v>257.28185481617606</v>
      </c>
      <c r="T18" s="2">
        <f t="shared" si="3"/>
        <v>257.28185481617606</v>
      </c>
      <c r="U18" s="2">
        <f t="shared" si="3"/>
        <v>257.28185481617606</v>
      </c>
      <c r="V18" s="2">
        <f t="shared" si="3"/>
        <v>257.28185481617606</v>
      </c>
    </row>
    <row r="19" spans="1:22" ht="15.75" thickBot="1">
      <c r="A19" s="15" t="s">
        <v>12</v>
      </c>
      <c r="B19" s="15">
        <v>-500</v>
      </c>
      <c r="C19" s="15">
        <f>B19+C16</f>
        <v>-400</v>
      </c>
      <c r="D19" s="15">
        <f>C19+D16</f>
        <v>-200</v>
      </c>
      <c r="E19" s="15">
        <f>D19+E16</f>
        <v>0</v>
      </c>
      <c r="F19" s="15">
        <f>E19+F16</f>
        <v>150</v>
      </c>
      <c r="G19" s="15">
        <f>F19+G16</f>
        <v>550</v>
      </c>
      <c r="H19" s="15">
        <f aca="true" t="shared" si="4" ref="H19:V19">G19+H16</f>
        <v>550</v>
      </c>
      <c r="I19" s="15">
        <f t="shared" si="4"/>
        <v>550</v>
      </c>
      <c r="J19" s="15">
        <f t="shared" si="4"/>
        <v>550</v>
      </c>
      <c r="K19" s="15">
        <f t="shared" si="4"/>
        <v>550</v>
      </c>
      <c r="L19" s="15">
        <f t="shared" si="4"/>
        <v>550</v>
      </c>
      <c r="M19" s="15">
        <f t="shared" si="4"/>
        <v>550</v>
      </c>
      <c r="N19" s="15">
        <f t="shared" si="4"/>
        <v>550</v>
      </c>
      <c r="O19" s="15">
        <f t="shared" si="4"/>
        <v>550</v>
      </c>
      <c r="P19" s="15">
        <f t="shared" si="4"/>
        <v>550</v>
      </c>
      <c r="Q19" s="15">
        <f t="shared" si="4"/>
        <v>550</v>
      </c>
      <c r="R19" s="15">
        <f t="shared" si="4"/>
        <v>550</v>
      </c>
      <c r="S19" s="15">
        <f t="shared" si="4"/>
        <v>550</v>
      </c>
      <c r="T19" s="15">
        <f t="shared" si="4"/>
        <v>550</v>
      </c>
      <c r="U19" s="15">
        <f t="shared" si="4"/>
        <v>550</v>
      </c>
      <c r="V19" s="15">
        <f t="shared" si="4"/>
        <v>550</v>
      </c>
    </row>
    <row r="20" ht="15.75" thickTop="1"/>
    <row r="21" spans="4:21" ht="15">
      <c r="D21" s="2" t="s">
        <v>0</v>
      </c>
      <c r="U21" s="2" t="s">
        <v>0</v>
      </c>
    </row>
    <row r="23" spans="4:12" ht="15">
      <c r="D23" s="2" t="s">
        <v>0</v>
      </c>
      <c r="F23" s="2" t="s">
        <v>0</v>
      </c>
      <c r="L23" s="2" t="s">
        <v>0</v>
      </c>
    </row>
    <row r="24" spans="9:26" ht="15">
      <c r="I24" s="2" t="s">
        <v>0</v>
      </c>
      <c r="L24" s="2" t="s">
        <v>0</v>
      </c>
      <c r="Z24" s="2" t="s">
        <v>0</v>
      </c>
    </row>
    <row r="26" ht="15">
      <c r="Q26" s="2" t="s">
        <v>0</v>
      </c>
    </row>
    <row r="31" spans="3:17" ht="15">
      <c r="C31" s="14">
        <v>2</v>
      </c>
      <c r="D31" s="14">
        <v>4</v>
      </c>
      <c r="E31" s="14">
        <v>6</v>
      </c>
      <c r="F31" s="14">
        <v>8</v>
      </c>
      <c r="G31" s="14">
        <v>10</v>
      </c>
      <c r="H31" s="14">
        <v>12</v>
      </c>
      <c r="I31" s="14">
        <v>14</v>
      </c>
      <c r="J31" s="14">
        <v>16</v>
      </c>
      <c r="K31" s="14">
        <v>18</v>
      </c>
      <c r="L31" s="14">
        <v>20</v>
      </c>
      <c r="M31" s="14">
        <v>22</v>
      </c>
      <c r="N31" s="14">
        <v>24</v>
      </c>
      <c r="O31" s="14">
        <v>26</v>
      </c>
      <c r="P31" s="14">
        <v>28</v>
      </c>
      <c r="Q31" s="14">
        <v>30</v>
      </c>
    </row>
  </sheetData>
  <sheetProtection/>
  <mergeCells count="3">
    <mergeCell ref="B5:V5"/>
    <mergeCell ref="B9:Q9"/>
    <mergeCell ref="B14:V14"/>
  </mergeCells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Øyvind Bøhren</dc:creator>
  <cp:keywords/>
  <dc:description/>
  <cp:lastModifiedBy>Trond Soldal</cp:lastModifiedBy>
  <cp:lastPrinted>2008-07-02T13:37:10Z</cp:lastPrinted>
  <dcterms:created xsi:type="dcterms:W3CDTF">2007-01-01T19:46:20Z</dcterms:created>
  <dcterms:modified xsi:type="dcterms:W3CDTF">2009-07-14T10:26:44Z</dcterms:modified>
  <cp:category/>
  <cp:version/>
  <cp:contentType/>
  <cp:contentStatus/>
</cp:coreProperties>
</file>