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Livvsykluskostnad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5" authorId="0">
      <text>
        <r>
          <rPr>
            <sz val="9"/>
            <rFont val="Tahoma"/>
            <family val="2"/>
          </rPr>
          <t xml:space="preserve">Reell kapitalkostnad til totalkapitalen.
</t>
        </r>
      </text>
    </comment>
    <comment ref="A1" authorId="0">
      <text>
        <r>
          <rPr>
            <sz val="11"/>
            <rFont val="Times New Roman"/>
            <family val="1"/>
          </rPr>
          <t>Dette regnearket bygger på nokså tilfeldig valgte tall, og resultatene må brukes deretter.</t>
        </r>
        <r>
          <rPr>
            <sz val="9"/>
            <rFont val="Tahoma"/>
            <family val="2"/>
          </rPr>
          <t xml:space="preserve">
</t>
        </r>
      </text>
    </comment>
    <comment ref="A20" authorId="0">
      <text>
        <r>
          <rPr>
            <sz val="11"/>
            <rFont val="Times New Roman"/>
            <family val="1"/>
          </rPr>
          <t>Forklart i løsningsforslaget.</t>
        </r>
      </text>
    </comment>
  </commentList>
</comments>
</file>

<file path=xl/sharedStrings.xml><?xml version="1.0" encoding="utf-8"?>
<sst xmlns="http://schemas.openxmlformats.org/spreadsheetml/2006/main" count="32" uniqueCount="25">
  <si>
    <t>Investeringsbeløp</t>
  </si>
  <si>
    <t>Planperiode</t>
  </si>
  <si>
    <t>Årskostnad</t>
  </si>
  <si>
    <t>Besøkende</t>
  </si>
  <si>
    <t>År</t>
  </si>
  <si>
    <t>%</t>
  </si>
  <si>
    <t>tusen personer</t>
  </si>
  <si>
    <t>Les dette</t>
  </si>
  <si>
    <t>Levetid</t>
  </si>
  <si>
    <t>Verdi ved planperiodens slutt</t>
  </si>
  <si>
    <t>Investering og restverdi</t>
  </si>
  <si>
    <t>Kapasitet stor sal</t>
  </si>
  <si>
    <t>Oppsetninger pr. år</t>
  </si>
  <si>
    <t>Kapasitetsutnyttelse</t>
  </si>
  <si>
    <t>kroner</t>
  </si>
  <si>
    <t>Kapitalkostad</t>
  </si>
  <si>
    <t>Kostnad pr besøkende</t>
  </si>
  <si>
    <t>mill kroner</t>
  </si>
  <si>
    <t>personer</t>
  </si>
  <si>
    <t>antall</t>
  </si>
  <si>
    <t>Kapasitet liten sal</t>
  </si>
  <si>
    <t>Samlet nåverdi tilskudd</t>
  </si>
  <si>
    <t>Kostnad pr besøkende, avrundet</t>
  </si>
  <si>
    <t>Årlig driftsstilskudd</t>
  </si>
  <si>
    <t>Nåverdi årlig driftstilskudd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</si>
</sst>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  <numFmt numFmtId="166" formatCode="_ * #,##0.0_ ;_ * \-#,##0.0_ ;_ * &quot;-&quot;??_ ;_ @_ "/>
    <numFmt numFmtId="167" formatCode="_ * #,##0_ ;_ * \-#,##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erminal"/>
      <family val="3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erminal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3" fontId="43" fillId="0" borderId="0" xfId="0" applyNumberFormat="1" applyFont="1" applyAlignment="1">
      <alignment/>
    </xf>
    <xf numFmtId="3" fontId="43" fillId="0" borderId="0" xfId="51" applyNumberFormat="1" applyFont="1" applyAlignment="1">
      <alignment/>
    </xf>
    <xf numFmtId="3" fontId="44" fillId="0" borderId="0" xfId="0" applyNumberFormat="1" applyFont="1" applyAlignment="1">
      <alignment/>
    </xf>
    <xf numFmtId="3" fontId="44" fillId="0" borderId="0" xfId="51" applyNumberFormat="1" applyFont="1" applyAlignment="1">
      <alignment/>
    </xf>
    <xf numFmtId="167" fontId="43" fillId="0" borderId="0" xfId="51" applyNumberFormat="1" applyFont="1" applyAlignment="1">
      <alignment/>
    </xf>
    <xf numFmtId="0" fontId="45" fillId="0" borderId="0" xfId="0" applyFont="1" applyAlignment="1">
      <alignment/>
    </xf>
    <xf numFmtId="3" fontId="45" fillId="0" borderId="0" xfId="0" applyNumberFormat="1" applyFont="1" applyAlignment="1">
      <alignment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1" sqref="B1"/>
    </sheetView>
  </sheetViews>
  <sheetFormatPr defaultColWidth="9.140625" defaultRowHeight="15" outlineLevelRow="1"/>
  <cols>
    <col min="1" max="1" width="31.00390625" style="0" customWidth="1"/>
    <col min="2" max="2" width="9.00390625" style="0" customWidth="1"/>
    <col min="3" max="3" width="14.28125" style="0" customWidth="1"/>
  </cols>
  <sheetData>
    <row r="1" spans="1:3" ht="38.25" customHeight="1">
      <c r="A1" s="2" t="s">
        <v>7</v>
      </c>
      <c r="B1" s="3"/>
      <c r="C1" s="3"/>
    </row>
    <row r="2" spans="1:3" ht="15">
      <c r="A2" s="3" t="s">
        <v>0</v>
      </c>
      <c r="B2" s="4">
        <v>4000</v>
      </c>
      <c r="C2" s="2" t="s">
        <v>17</v>
      </c>
    </row>
    <row r="3" spans="1:3" ht="15">
      <c r="A3" s="3" t="s">
        <v>23</v>
      </c>
      <c r="B3" s="4">
        <v>400</v>
      </c>
      <c r="C3" s="3" t="str">
        <f>C2</f>
        <v>mill kroner</v>
      </c>
    </row>
    <row r="4" spans="1:3" ht="15">
      <c r="A4" s="3" t="s">
        <v>1</v>
      </c>
      <c r="B4" s="4">
        <v>20</v>
      </c>
      <c r="C4" s="3" t="s">
        <v>4</v>
      </c>
    </row>
    <row r="5" spans="1:3" ht="15">
      <c r="A5" s="3" t="s">
        <v>15</v>
      </c>
      <c r="B5" s="5">
        <v>4</v>
      </c>
      <c r="C5" s="3" t="s">
        <v>5</v>
      </c>
    </row>
    <row r="6" spans="1:3" ht="15">
      <c r="A6" s="3" t="s">
        <v>8</v>
      </c>
      <c r="B6" s="4">
        <v>50</v>
      </c>
      <c r="C6" s="3" t="s">
        <v>4</v>
      </c>
    </row>
    <row r="7" spans="1:3" ht="15">
      <c r="A7" s="3" t="s">
        <v>9</v>
      </c>
      <c r="B7" s="6">
        <f>B2*(1-(B4/B6))</f>
        <v>2400</v>
      </c>
      <c r="C7" s="3" t="str">
        <f>C2</f>
        <v>mill kroner</v>
      </c>
    </row>
    <row r="8" spans="1:3" ht="15">
      <c r="A8" s="3" t="s">
        <v>10</v>
      </c>
      <c r="B8" s="7">
        <f>-PV(B5/100,B4,0,-B7)+B2</f>
        <v>2904.671329116899</v>
      </c>
      <c r="C8" s="3" t="str">
        <f>C2</f>
        <v>mill kroner</v>
      </c>
    </row>
    <row r="9" spans="1:3" ht="15">
      <c r="A9" s="3" t="s">
        <v>24</v>
      </c>
      <c r="B9" s="7">
        <f>-PV(B5/100,B4,B3)</f>
        <v>5436.130537987079</v>
      </c>
      <c r="C9" s="3" t="str">
        <f>C3</f>
        <v>mill kroner</v>
      </c>
    </row>
    <row r="10" spans="1:3" ht="15">
      <c r="A10" s="3" t="s">
        <v>21</v>
      </c>
      <c r="B10" s="6">
        <f>B8+B9</f>
        <v>8340.801867103979</v>
      </c>
      <c r="C10" s="3" t="str">
        <f>C4</f>
        <v>År</v>
      </c>
    </row>
    <row r="11" spans="1:3" ht="15">
      <c r="A11" s="3" t="s">
        <v>2</v>
      </c>
      <c r="B11" s="6">
        <f>-PMT(B5/100,B4,B10)</f>
        <v>613.7308005258062</v>
      </c>
      <c r="C11" s="3" t="str">
        <f>C9</f>
        <v>mill kroner</v>
      </c>
    </row>
    <row r="12" spans="1:3" ht="15" hidden="1" outlineLevel="1">
      <c r="A12" s="3" t="s">
        <v>11</v>
      </c>
      <c r="B12" s="4">
        <v>1350</v>
      </c>
      <c r="C12" s="2" t="s">
        <v>18</v>
      </c>
    </row>
    <row r="13" spans="1:3" ht="15" hidden="1" outlineLevel="1">
      <c r="A13" s="3" t="s">
        <v>12</v>
      </c>
      <c r="B13" s="4">
        <v>150</v>
      </c>
      <c r="C13" s="3" t="s">
        <v>19</v>
      </c>
    </row>
    <row r="14" spans="1:3" ht="15" hidden="1" outlineLevel="1">
      <c r="A14" s="3" t="s">
        <v>13</v>
      </c>
      <c r="B14" s="8">
        <v>90</v>
      </c>
      <c r="C14" s="3" t="s">
        <v>5</v>
      </c>
    </row>
    <row r="15" spans="1:3" ht="15" hidden="1" outlineLevel="1">
      <c r="A15" s="3" t="s">
        <v>20</v>
      </c>
      <c r="B15" s="4">
        <v>400</v>
      </c>
      <c r="C15" s="3" t="str">
        <f>C12</f>
        <v>personer</v>
      </c>
    </row>
    <row r="16" spans="1:3" ht="15" hidden="1" outlineLevel="1">
      <c r="A16" s="3" t="s">
        <v>12</v>
      </c>
      <c r="B16" s="4">
        <v>150</v>
      </c>
      <c r="C16" s="3" t="s">
        <v>19</v>
      </c>
    </row>
    <row r="17" spans="1:3" ht="15" hidden="1" outlineLevel="1">
      <c r="A17" s="3" t="s">
        <v>13</v>
      </c>
      <c r="B17" s="8">
        <v>80</v>
      </c>
      <c r="C17" s="3" t="s">
        <v>5</v>
      </c>
    </row>
    <row r="18" spans="1:3" ht="15" collapsed="1">
      <c r="A18" s="6" t="s">
        <v>3</v>
      </c>
      <c r="B18" s="6">
        <f>ROUND(((B12*B13*B14+B15*B16*B17)/10000000),1)*100</f>
        <v>229.99999999999997</v>
      </c>
      <c r="C18" s="2" t="s">
        <v>6</v>
      </c>
    </row>
    <row r="19" spans="1:3" ht="15">
      <c r="A19" s="3" t="s">
        <v>16</v>
      </c>
      <c r="B19" s="6">
        <f>B11*1000/B18</f>
        <v>2668.39478489481</v>
      </c>
      <c r="C19" s="3" t="s">
        <v>14</v>
      </c>
    </row>
    <row r="20" spans="1:3" ht="15">
      <c r="A20" s="3" t="s">
        <v>22</v>
      </c>
      <c r="B20" s="6">
        <f>ROUND((B11/B18),1)*1000</f>
        <v>2700</v>
      </c>
      <c r="C20" s="3" t="s">
        <v>14</v>
      </c>
    </row>
    <row r="21" spans="1:4" ht="15">
      <c r="A21" s="9"/>
      <c r="B21" s="10"/>
      <c r="C21" s="9"/>
      <c r="D21" s="1"/>
    </row>
    <row r="23" ht="15">
      <c r="E23" s="1"/>
    </row>
  </sheetData>
  <sheetProtection/>
  <printOptions gridLines="1" heading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2009-05-19T11:58:01Z</dcterms:created>
  <dcterms:modified xsi:type="dcterms:W3CDTF">2009-07-14T10:36:16Z</dcterms:modified>
  <cp:category/>
  <cp:version/>
  <cp:contentType/>
  <cp:contentStatus/>
</cp:coreProperties>
</file>