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Figur 6.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Stjernediagram basert på usikker pris, volum, levetid, faste kostnader og variable enhetskostnader. Tall i fet skrift er inngangsdata. Modellen brukes i figur 6.3.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<sst xmlns="http://schemas.openxmlformats.org/spreadsheetml/2006/main" count="19" uniqueCount="19">
  <si>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Les dette</t>
  </si>
  <si>
    <t>Variabel</t>
  </si>
  <si>
    <t>Faktor</t>
  </si>
  <si>
    <t>%-vis endring</t>
  </si>
  <si>
    <t>Pris</t>
  </si>
  <si>
    <t>VEK</t>
  </si>
  <si>
    <t>Volum</t>
  </si>
  <si>
    <t>FK</t>
  </si>
  <si>
    <t>Levetid</t>
  </si>
  <si>
    <t>Pris, kr</t>
  </si>
  <si>
    <t>VEK, kr</t>
  </si>
  <si>
    <t>Volum, 1000 enheter</t>
  </si>
  <si>
    <t xml:space="preserve">Betalbare faste, 1 000 kr. </t>
  </si>
  <si>
    <t>Likv.res. pr. år, 1 000kr.</t>
  </si>
  <si>
    <t xml:space="preserve">Investering, 1 000 kr. </t>
  </si>
  <si>
    <t>Kapitalkostnad</t>
  </si>
  <si>
    <t>Planhorisont, år</t>
  </si>
  <si>
    <t>Intervall</t>
  </si>
  <si>
    <t>Basisnåverdi; 1 000 kr.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</si>
</sst>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1"/>
      <color indexed="8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18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0" xfId="41" applyFont="1">
      <alignment/>
      <protection/>
    </xf>
    <xf numFmtId="0" fontId="20" fillId="0" borderId="0" xfId="41" applyFont="1">
      <alignment/>
      <protection/>
    </xf>
    <xf numFmtId="0" fontId="20" fillId="0" borderId="0" xfId="41" applyFont="1" applyAlignment="1">
      <alignment horizontal="right"/>
      <protection/>
    </xf>
    <xf numFmtId="0" fontId="20" fillId="0" borderId="10" xfId="41" applyFont="1" applyBorder="1">
      <alignment/>
      <protection/>
    </xf>
    <xf numFmtId="0" fontId="20" fillId="0" borderId="10" xfId="41" applyFont="1" applyBorder="1" applyAlignment="1">
      <alignment horizontal="right"/>
      <protection/>
    </xf>
    <xf numFmtId="3" fontId="19" fillId="0" borderId="0" xfId="41" applyNumberFormat="1" applyFont="1">
      <alignment/>
      <protection/>
    </xf>
    <xf numFmtId="9" fontId="20" fillId="0" borderId="0" xfId="48" applyFont="1" applyAlignment="1">
      <alignment horizontal="right"/>
    </xf>
    <xf numFmtId="3" fontId="20" fillId="0" borderId="0" xfId="41" applyNumberFormat="1" applyFont="1" applyAlignment="1">
      <alignment horizontal="right"/>
      <protection/>
    </xf>
    <xf numFmtId="3" fontId="20" fillId="0" borderId="0" xfId="41" applyNumberFormat="1" applyFont="1">
      <alignment/>
      <protection/>
    </xf>
    <xf numFmtId="4" fontId="19" fillId="0" borderId="0" xfId="41" applyNumberFormat="1" applyFont="1">
      <alignment/>
      <protection/>
    </xf>
    <xf numFmtId="0" fontId="20" fillId="0" borderId="11" xfId="41" applyFont="1" applyBorder="1">
      <alignment/>
      <protection/>
    </xf>
    <xf numFmtId="3" fontId="20" fillId="0" borderId="11" xfId="41" applyNumberFormat="1" applyFont="1" applyBorder="1">
      <alignment/>
      <protection/>
    </xf>
    <xf numFmtId="0" fontId="20" fillId="0" borderId="11" xfId="41" applyFont="1" applyBorder="1" applyAlignment="1">
      <alignment horizontal="righ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Prosent 2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375"/>
          <c:w val="0.652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'Figur 6.3'!$E$4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6.3'!$D$5:$D$9</c:f>
              <c:numCache/>
            </c:numRef>
          </c:cat>
          <c:val>
            <c:numRef>
              <c:f>'Figur 6.3'!$E$5:$E$9</c:f>
              <c:numCache/>
            </c:numRef>
          </c:val>
          <c:smooth val="0"/>
        </c:ser>
        <c:ser>
          <c:idx val="1"/>
          <c:order val="1"/>
          <c:tx>
            <c:strRef>
              <c:f>'Figur 6.3'!$G$4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'Figur 6.3'!$G$5:$G$9</c:f>
              <c:numCache/>
            </c:numRef>
          </c:val>
          <c:smooth val="0"/>
        </c:ser>
        <c:ser>
          <c:idx val="2"/>
          <c:order val="2"/>
          <c:tx>
            <c:strRef>
              <c:f>'Figur 6.3'!$I$4</c:f>
              <c:strCache>
                <c:ptCount val="1"/>
                <c:pt idx="0">
                  <c:v>Levetid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'Figur 6.3'!$I$5:$I$9</c:f>
              <c:numCache/>
            </c:numRef>
          </c:val>
          <c:smooth val="0"/>
        </c:ser>
        <c:ser>
          <c:idx val="3"/>
          <c:order val="3"/>
          <c:tx>
            <c:strRef>
              <c:f>'Figur 6.3'!$H$4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'Figur 6.3'!$H$5:$H$9</c:f>
              <c:numCache/>
            </c:numRef>
          </c:val>
          <c:smooth val="0"/>
        </c:ser>
        <c:ser>
          <c:idx val="4"/>
          <c:order val="4"/>
          <c:tx>
            <c:strRef>
              <c:f>'Figur 6.3'!$F$4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'Figur 6.3'!$F$5:$F$9</c:f>
              <c:numCache/>
            </c:numRef>
          </c:val>
          <c:smooth val="0"/>
        </c:ser>
        <c:marker val="1"/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4672"/>
        <c:crosses val="autoZero"/>
        <c:auto val="0"/>
        <c:lblOffset val="100"/>
        <c:tickLblSkip val="1"/>
        <c:noMultiLvlLbl val="0"/>
      </c:catAx>
      <c:valAx>
        <c:axId val="40074672"/>
        <c:scaling>
          <c:orientation val="minMax"/>
          <c:max val="2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(tusen)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36975"/>
          <c:w val="0.17375"/>
          <c:h val="0.25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161925</xdr:rowOff>
    </xdr:from>
    <xdr:to>
      <xdr:col>13</xdr:col>
      <xdr:colOff>342900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323850" y="2838450"/>
        <a:ext cx="9239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1" width="22.7109375" style="2" customWidth="1"/>
    <col min="2" max="2" width="9.140625" style="2" customWidth="1"/>
    <col min="3" max="3" width="9.140625" style="3" customWidth="1"/>
    <col min="4" max="4" width="13.140625" style="3" customWidth="1"/>
    <col min="5" max="6" width="9.140625" style="3" customWidth="1"/>
    <col min="7" max="7" width="11.00390625" style="3" customWidth="1"/>
    <col min="8" max="9" width="9.140625" style="3" customWidth="1"/>
    <col min="10" max="16384" width="9.140625" style="2" customWidth="1"/>
  </cols>
  <sheetData>
    <row r="1" ht="15">
      <c r="A1" s="1" t="s">
        <v>0</v>
      </c>
    </row>
    <row r="2" ht="15"/>
    <row r="3" ht="15"/>
    <row r="4" spans="1:9" ht="15">
      <c r="A4" s="4" t="s">
        <v>1</v>
      </c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ht="15">
      <c r="A5" s="2" t="s">
        <v>9</v>
      </c>
      <c r="B5" s="6">
        <v>200</v>
      </c>
      <c r="C5" s="3">
        <f>1-2*B13</f>
        <v>0.6</v>
      </c>
      <c r="D5" s="7">
        <f>C5-1</f>
        <v>-0.4</v>
      </c>
      <c r="E5" s="8">
        <f>($B$10-PV($B$11,$B$12,($B$5*C5-$B$6)*$B$7-$B$8))</f>
        <v>-1341.5941437438905</v>
      </c>
      <c r="F5" s="8">
        <f>($B$10-PV($B$11,$B$12,($B$5-$B$6*C5)*$B$7-$B$8))</f>
        <v>1406.2301685728276</v>
      </c>
      <c r="G5" s="8">
        <f>($B$10-PV($B$11,$B$12,($B$5-$B$6)*$B$7*C5-$B$8))</f>
        <v>-425.65270630498446</v>
      </c>
      <c r="H5" s="8">
        <f>($B$10-PV($B$11,$B$12,($B$5-$B$6)*$B$7-$B$8*C5))</f>
        <v>710.114676119259</v>
      </c>
      <c r="I5" s="8">
        <f>($B$10-PV($B$11,$B$12*C5,($B$5-$B$6)*$B$7-$B$8))</f>
        <v>-175.12768514002119</v>
      </c>
    </row>
    <row r="6" spans="1:9" ht="15">
      <c r="A6" s="2" t="s">
        <v>10</v>
      </c>
      <c r="B6" s="6">
        <v>100</v>
      </c>
      <c r="C6" s="3">
        <f>1-B13</f>
        <v>0.8</v>
      </c>
      <c r="D6" s="7">
        <f>C6-1</f>
        <v>-0.19999999999999996</v>
      </c>
      <c r="E6" s="8">
        <f>($B$10-PV($B$11,$B$12,($B$5*C6-$B$6)*$B$7-$B$8))</f>
        <v>-425.65270630498446</v>
      </c>
      <c r="F6" s="8">
        <f>($B$10-PV($B$11,$B$12,($B$5-$B$6*C6)*$B$7-$B$8))</f>
        <v>948.2594498533745</v>
      </c>
      <c r="G6" s="8">
        <f>($B$10-PV($B$11,$B$12,($B$5-$B$6)*$B$7*C6-$B$8))</f>
        <v>32.31801241446851</v>
      </c>
      <c r="H6" s="8">
        <f>($B$10-PV($B$11,$B$12,($B$5-$B$6)*$B$7-$B$8*C6))</f>
        <v>600.2017036265902</v>
      </c>
      <c r="I6" s="8">
        <f>($B$10-PV($B$11,$B$12*C6,($B$5-$B$6)*$B$7-$B$8))</f>
        <v>162.4973930679398</v>
      </c>
    </row>
    <row r="7" spans="1:9" ht="15">
      <c r="A7" s="2" t="s">
        <v>11</v>
      </c>
      <c r="B7" s="6">
        <v>5</v>
      </c>
      <c r="C7" s="3">
        <v>1</v>
      </c>
      <c r="D7" s="7">
        <f>C7-1</f>
        <v>0</v>
      </c>
      <c r="E7" s="8">
        <f>($B$10-PV($B$11,$B$12,($B$5*C7-$B$6)*$B$7-$B$8))</f>
        <v>490.2887311339216</v>
      </c>
      <c r="F7" s="8">
        <f>($B$10-PV($B$11,$B$12,($B$5-$B$6*C7)*$B$7-$B$8))</f>
        <v>490.2887311339216</v>
      </c>
      <c r="G7" s="8">
        <f>($B$10-PV($B$11,$B$12,($B$5-$B$6)*$B$7*C7-$B$8))</f>
        <v>490.2887311339216</v>
      </c>
      <c r="H7" s="8">
        <f>($B$10-PV($B$11,$B$12,($B$5-$B$6)*$B$7-$B$8*C7))</f>
        <v>490.2887311339216</v>
      </c>
      <c r="I7" s="8">
        <f>($B$10-PV($B$11,$B$12*C7,($B$5-$B$6)*$B$7-$B$8))</f>
        <v>490.2887311339216</v>
      </c>
    </row>
    <row r="8" spans="1:9" ht="15">
      <c r="A8" s="2" t="s">
        <v>12</v>
      </c>
      <c r="B8" s="6">
        <v>120</v>
      </c>
      <c r="C8" s="3">
        <f>1+B13</f>
        <v>1.2</v>
      </c>
      <c r="D8" s="7">
        <f>C8-1</f>
        <v>0.19999999999999996</v>
      </c>
      <c r="E8" s="8">
        <f>($B$10-PV($B$11,$B$12,($B$5*C8-$B$6)*$B$7-$B$8))</f>
        <v>1406.2301685728276</v>
      </c>
      <c r="F8" s="8">
        <f>($B$10-PV($B$11,$B$12,($B$5-$B$6*C8)*$B$7-$B$8))</f>
        <v>32.31801241446851</v>
      </c>
      <c r="G8" s="8">
        <f>($B$10-PV($B$11,$B$12,($B$5-$B$6)*$B$7*C8-$B$8))</f>
        <v>948.2594498533745</v>
      </c>
      <c r="H8" s="8">
        <f>($B$10-PV($B$11,$B$12,($B$5-$B$6)*$B$7-$B$8*C8))</f>
        <v>380.3757586412528</v>
      </c>
      <c r="I8" s="8">
        <f>($B$10-PV($B$11,$B$12*C8,($B$5-$B$6)*$B$7-$B$8))</f>
        <v>808.532748673711</v>
      </c>
    </row>
    <row r="9" spans="1:9" ht="15">
      <c r="A9" s="2" t="s">
        <v>13</v>
      </c>
      <c r="B9" s="9">
        <f>(B5-B6)*B7-B8</f>
        <v>380</v>
      </c>
      <c r="C9" s="3">
        <f>1+2*B13</f>
        <v>1.4</v>
      </c>
      <c r="D9" s="7">
        <f>C9-1</f>
        <v>0.3999999999999999</v>
      </c>
      <c r="E9" s="8">
        <f>($B$10-PV($B$11,$B$12,($B$5*C9-$B$6)*$B$7-$B$8))</f>
        <v>2322.1716060117337</v>
      </c>
      <c r="F9" s="8">
        <f>($B$10-PV($B$11,$B$12,($B$5-$B$6*C9)*$B$7-$B$8))</f>
        <v>-425.65270630498446</v>
      </c>
      <c r="G9" s="8">
        <f>($B$10-PV($B$11,$B$12,($B$5-$B$6)*$B$7*C9-$B$8))</f>
        <v>1406.2301685728276</v>
      </c>
      <c r="H9" s="8">
        <f>($B$10-PV($B$11,$B$12,($B$5-$B$6)*$B$7-$B$8*C9))</f>
        <v>270.4627861485842</v>
      </c>
      <c r="I9" s="8">
        <f>($B$10-PV($B$11,$B$12*C9,($B$5-$B$6)*$B$7-$B$8))</f>
        <v>1117.5075229841855</v>
      </c>
    </row>
    <row r="10" spans="1:2" ht="15">
      <c r="A10" s="2" t="s">
        <v>14</v>
      </c>
      <c r="B10" s="6">
        <v>-1250</v>
      </c>
    </row>
    <row r="11" spans="1:2" ht="15">
      <c r="A11" s="2" t="s">
        <v>15</v>
      </c>
      <c r="B11" s="10">
        <v>0.03</v>
      </c>
    </row>
    <row r="12" spans="1:2" ht="15">
      <c r="A12" s="2" t="s">
        <v>16</v>
      </c>
      <c r="B12" s="6">
        <v>5</v>
      </c>
    </row>
    <row r="13" spans="1:2" ht="15">
      <c r="A13" s="2" t="s">
        <v>17</v>
      </c>
      <c r="B13" s="1">
        <v>0.2</v>
      </c>
    </row>
    <row r="14" spans="1:9" ht="15.75" thickBot="1">
      <c r="A14" s="11" t="s">
        <v>18</v>
      </c>
      <c r="B14" s="12">
        <f>($B$10-PV($B$11,$B$12,($B$5-$B$6)*$B$7-$B$8))</f>
        <v>490.2887311339216</v>
      </c>
      <c r="C14" s="13"/>
      <c r="D14" s="13"/>
      <c r="E14" s="13"/>
      <c r="F14" s="13"/>
      <c r="G14" s="13"/>
      <c r="H14" s="13"/>
      <c r="I14" s="13"/>
    </row>
    <row r="15" ht="15.7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2009-07-03T08:33:23Z</dcterms:created>
  <dcterms:modified xsi:type="dcterms:W3CDTF">2009-07-03T08:34:37Z</dcterms:modified>
  <cp:category/>
  <cp:version/>
  <cp:contentType/>
  <cp:contentStatus/>
</cp:coreProperties>
</file>