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1\"/>
    </mc:Choice>
  </mc:AlternateContent>
  <xr:revisionPtr revIDLastSave="0" documentId="13_ncr:1_{12A8D3CE-68E4-4208-93E6-FBAAA406DAB6}" xr6:coauthVersionLast="45" xr6:coauthVersionMax="45" xr10:uidLastSave="{00000000-0000-0000-0000-000000000000}"/>
  <bookViews>
    <workbookView xWindow="30255" yWindow="270" windowWidth="21195" windowHeight="15705" activeTab="1" xr2:uid="{00000000-000D-0000-FFFF-FFFF00000000}"/>
  </bookViews>
  <sheets>
    <sheet name="Oppgave 1.2b" sheetId="3" r:id="rId1"/>
    <sheet name="Oppgave 1.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2" l="1"/>
  <c r="I5" i="2"/>
  <c r="I4" i="2"/>
  <c r="B12" i="2"/>
  <c r="B13" i="2" s="1"/>
  <c r="D7" i="3" l="1"/>
  <c r="E7" i="3" s="1"/>
  <c r="F7" i="3" s="1"/>
  <c r="G7" i="3" s="1"/>
  <c r="H7" i="3" s="1"/>
  <c r="K3" i="2" l="1"/>
  <c r="J3" i="2"/>
  <c r="C17" i="2" l="1"/>
  <c r="B23" i="3" l="1"/>
  <c r="C8" i="3"/>
  <c r="D8" i="3"/>
  <c r="B8" i="3"/>
  <c r="H4" i="3"/>
  <c r="G4" i="3"/>
  <c r="F4" i="3"/>
  <c r="E4" i="3"/>
  <c r="D4" i="3"/>
  <c r="C4" i="3"/>
  <c r="W4" i="3" s="1"/>
  <c r="B4" i="3"/>
  <c r="W3" i="3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C9" i="3" l="1"/>
  <c r="B9" i="3"/>
  <c r="C23" i="3"/>
  <c r="D9" i="3"/>
  <c r="D33" i="2"/>
  <c r="F21" i="2"/>
  <c r="E21" i="2"/>
  <c r="D21" i="2"/>
  <c r="C21" i="2"/>
  <c r="D19" i="2"/>
  <c r="C19" i="2"/>
  <c r="E18" i="2"/>
  <c r="E19" i="2" s="1"/>
  <c r="L10" i="2"/>
  <c r="L9" i="2"/>
  <c r="H7" i="2"/>
  <c r="H6" i="2"/>
  <c r="L6" i="2"/>
  <c r="K5" i="2"/>
  <c r="J5" i="2"/>
  <c r="H5" i="2"/>
  <c r="E5" i="2"/>
  <c r="E7" i="2" s="1"/>
  <c r="L7" i="2" s="1"/>
  <c r="M4" i="2"/>
  <c r="H4" i="2"/>
  <c r="E9" i="3" l="1"/>
  <c r="D23" i="3"/>
  <c r="E8" i="3"/>
  <c r="L12" i="2"/>
  <c r="L13" i="2" s="1"/>
  <c r="M13" i="2" s="1"/>
  <c r="M14" i="2" s="1"/>
  <c r="M15" i="2" s="1"/>
  <c r="L5" i="2"/>
  <c r="F7" i="2"/>
  <c r="F18" i="2"/>
  <c r="E33" i="2"/>
  <c r="E23" i="3" l="1"/>
  <c r="F8" i="3"/>
  <c r="F9" i="3"/>
  <c r="F19" i="2"/>
  <c r="F33" i="2"/>
  <c r="F8" i="2"/>
  <c r="F20" i="2"/>
  <c r="F22" i="2" s="1"/>
  <c r="E20" i="2"/>
  <c r="E22" i="2" s="1"/>
  <c r="E23" i="2" s="1"/>
  <c r="D20" i="2"/>
  <c r="D22" i="2" s="1"/>
  <c r="D23" i="2" s="1"/>
  <c r="F23" i="3" l="1"/>
  <c r="G9" i="3"/>
  <c r="G8" i="3"/>
  <c r="C20" i="2"/>
  <c r="C22" i="2" s="1"/>
  <c r="C23" i="2" s="1"/>
  <c r="F11" i="2"/>
  <c r="F13" i="2" s="1"/>
  <c r="F23" i="2"/>
  <c r="H9" i="3" l="1"/>
  <c r="G23" i="3"/>
  <c r="H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2"/>
            <color indexed="81"/>
            <rFont val="Tahoma"/>
            <family val="2"/>
          </rPr>
          <t>Dette regnearket beregner nåverdi og internrente for opptil to kontantstrømmer. Fete typer angir inputverdier. 
Merk at du kan velge startår.
Du kan legge inn kontanstrøm for prosjekt to  ved å ta frem linjene 4 og 5 ved å klikke på plusstegnet helt til venstre ut for linje 6. Nåverdiprofilene vises hvis du tar frem linjene 9 og 10 (trykk på plusstegnet ut for linje 11).
Tilsvarende kan du utvide planperioden opptil 20 år ved å ta frem kolonnene  til og med år 20 (plusstegn over kolonne W).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 shapeId="0" xr:uid="{00000000-0006-0000-0000-000002000000}">
      <text>
        <r>
          <rPr>
            <sz val="12"/>
            <color indexed="81"/>
            <rFont val="Tahoma"/>
            <family val="2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000-000003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Med dette regnearket kan du gjøre beregningene i oppgave 1.4 i læreboken. Fete typer angir inputverdier.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<sst xmlns="http://schemas.openxmlformats.org/spreadsheetml/2006/main" count="57" uniqueCount="37">
  <si>
    <t>Les dette</t>
  </si>
  <si>
    <t>Salgspris</t>
  </si>
  <si>
    <t>Sum variable enhetskostnader</t>
  </si>
  <si>
    <t>Dekningsbidrag pr. kilo garn</t>
  </si>
  <si>
    <t>Resultat</t>
  </si>
  <si>
    <t>Hjelpelinje figur</t>
  </si>
  <si>
    <t>Pølser</t>
  </si>
  <si>
    <t>Sennep, ketchup, o.a.</t>
  </si>
  <si>
    <t>Dekningsbidragskalkyle</t>
  </si>
  <si>
    <t>Selvkostkalkyle</t>
  </si>
  <si>
    <t>År</t>
  </si>
  <si>
    <t>Internrente</t>
  </si>
  <si>
    <t>Kontantstrøm prosjekt A</t>
  </si>
  <si>
    <t>Kontantstrøm prosjekt B</t>
  </si>
  <si>
    <t>Kapitalkostnad</t>
  </si>
  <si>
    <t>Nåverdi prosjekt A</t>
  </si>
  <si>
    <t>Nåverdi prosjekt B</t>
  </si>
  <si>
    <t>Forbruk/enhet</t>
  </si>
  <si>
    <t>Pris/enhet</t>
  </si>
  <si>
    <t>Kroner/enhet</t>
  </si>
  <si>
    <t xml:space="preserve">Totale kostnader </t>
  </si>
  <si>
    <t xml:space="preserve">Variable kostnader </t>
  </si>
  <si>
    <t>Faste kostnader</t>
  </si>
  <si>
    <t>Enhet</t>
  </si>
  <si>
    <t>kroner/enhet</t>
  </si>
  <si>
    <t>enheter</t>
  </si>
  <si>
    <t>tusen kroner</t>
  </si>
  <si>
    <t>kilo</t>
  </si>
  <si>
    <t xml:space="preserve">Samlet dekningsbidrag </t>
  </si>
  <si>
    <t xml:space="preserve">Andel faste kostnader  </t>
  </si>
  <si>
    <t>Inntekter</t>
  </si>
  <si>
    <t>Salgsvolum</t>
  </si>
  <si>
    <t xml:space="preserve">Andel faste kostnader </t>
  </si>
  <si>
    <t xml:space="preserve">Selvkost </t>
  </si>
  <si>
    <t xml:space="preserve">Resultat </t>
  </si>
  <si>
    <t>Resultat pr. enhet</t>
  </si>
  <si>
    <t xml:space="preserve">Salgsvolum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</si>
</sst>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\ 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sz val="14"/>
      <color indexed="81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164" fontId="1" fillId="0" borderId="0" xfId="1"/>
    <xf numFmtId="165" fontId="1" fillId="0" borderId="0" xfId="1" applyNumberFormat="1"/>
    <xf numFmtId="165" fontId="1" fillId="0" borderId="0" xfId="2" applyNumberFormat="1"/>
    <xf numFmtId="0" fontId="5" fillId="0" borderId="0" xfId="3"/>
    <xf numFmtId="9" fontId="5" fillId="0" borderId="0" xfId="3" applyNumberFormat="1"/>
    <xf numFmtId="0" fontId="5" fillId="0" borderId="0" xfId="3" quotePrefix="1" applyAlignment="1">
      <alignment horizontal="left"/>
    </xf>
    <xf numFmtId="9" fontId="2" fillId="0" borderId="0" xfId="3" applyNumberFormat="1" applyFont="1"/>
    <xf numFmtId="0" fontId="1" fillId="0" borderId="0" xfId="2" applyAlignment="1">
      <alignment horizontal="center"/>
    </xf>
    <xf numFmtId="0" fontId="7" fillId="0" borderId="0" xfId="3" applyFont="1"/>
    <xf numFmtId="0" fontId="8" fillId="0" borderId="0" xfId="3" applyFont="1"/>
    <xf numFmtId="0" fontId="7" fillId="0" borderId="0" xfId="3" quotePrefix="1" applyFont="1" applyAlignment="1">
      <alignment horizontal="left"/>
    </xf>
    <xf numFmtId="3" fontId="8" fillId="0" borderId="0" xfId="3" applyNumberFormat="1" applyFont="1"/>
    <xf numFmtId="3" fontId="7" fillId="0" borderId="0" xfId="3" applyNumberFormat="1" applyFont="1"/>
    <xf numFmtId="9" fontId="7" fillId="0" borderId="0" xfId="3" applyNumberFormat="1" applyFont="1"/>
    <xf numFmtId="0" fontId="7" fillId="0" borderId="0" xfId="3" applyFont="1" applyAlignment="1">
      <alignment horizontal="left"/>
    </xf>
    <xf numFmtId="9" fontId="8" fillId="0" borderId="0" xfId="4" applyFont="1"/>
    <xf numFmtId="3" fontId="7" fillId="0" borderId="0" xfId="1" applyNumberFormat="1" applyFont="1"/>
    <xf numFmtId="164" fontId="7" fillId="0" borderId="0" xfId="1" applyFont="1"/>
    <xf numFmtId="166" fontId="7" fillId="0" borderId="0" xfId="3" applyNumberFormat="1" applyFont="1"/>
    <xf numFmtId="0" fontId="7" fillId="0" borderId="0" xfId="2" applyFont="1"/>
    <xf numFmtId="0" fontId="7" fillId="0" borderId="0" xfId="2" applyFont="1" applyAlignment="1">
      <alignment horizontal="center"/>
    </xf>
    <xf numFmtId="164" fontId="8" fillId="0" borderId="0" xfId="1" applyFont="1"/>
    <xf numFmtId="2" fontId="7" fillId="0" borderId="0" xfId="2" applyNumberFormat="1" applyFont="1"/>
    <xf numFmtId="0" fontId="7" fillId="0" borderId="0" xfId="2" quotePrefix="1" applyFont="1" applyAlignment="1">
      <alignment horizontal="left"/>
    </xf>
    <xf numFmtId="0" fontId="8" fillId="0" borderId="0" xfId="2" applyFont="1"/>
    <xf numFmtId="165" fontId="7" fillId="0" borderId="0" xfId="1" applyNumberFormat="1" applyFont="1"/>
    <xf numFmtId="165" fontId="8" fillId="0" borderId="0" xfId="1" applyNumberFormat="1" applyFont="1"/>
    <xf numFmtId="165" fontId="7" fillId="0" borderId="0" xfId="2" applyNumberFormat="1" applyFont="1"/>
    <xf numFmtId="164" fontId="7" fillId="0" borderId="0" xfId="2" applyNumberFormat="1" applyFont="1"/>
    <xf numFmtId="4" fontId="7" fillId="0" borderId="0" xfId="2" applyNumberFormat="1" applyFont="1"/>
    <xf numFmtId="1" fontId="7" fillId="0" borderId="0" xfId="2" applyNumberFormat="1" applyFont="1"/>
    <xf numFmtId="3" fontId="8" fillId="0" borderId="0" xfId="2" applyNumberFormat="1" applyFont="1"/>
    <xf numFmtId="3" fontId="7" fillId="0" borderId="0" xfId="2" applyNumberFormat="1" applyFont="1"/>
    <xf numFmtId="3" fontId="7" fillId="0" borderId="0" xfId="2" quotePrefix="1" applyNumberFormat="1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quotePrefix="1" applyFont="1" applyAlignment="1">
      <alignment horizontal="center"/>
    </xf>
  </cellXfs>
  <cellStyles count="5">
    <cellStyle name="K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455364192448"/>
          <c:y val="3.7795811693751048E-2"/>
          <c:w val="0.65539076076443392"/>
          <c:h val="0.92440837661249786"/>
        </c:manualLayout>
      </c:layout>
      <c:lineChart>
        <c:grouping val="standard"/>
        <c:varyColors val="0"/>
        <c:ser>
          <c:idx val="3"/>
          <c:order val="0"/>
          <c:tx>
            <c:strRef>
              <c:f>'Oppgave 1.2b'!$A$8</c:f>
              <c:strCache>
                <c:ptCount val="1"/>
                <c:pt idx="0">
                  <c:v>Nåverdi prosjekt A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1.2b'!$B$8:$H$8</c:f>
              <c:numCache>
                <c:formatCode>#,##0</c:formatCode>
                <c:ptCount val="7"/>
                <c:pt idx="0">
                  <c:v>4500</c:v>
                </c:pt>
                <c:pt idx="1">
                  <c:v>2432.5692658992921</c:v>
                </c:pt>
                <c:pt idx="2">
                  <c:v>788.40638284540887</c:v>
                </c:pt>
                <c:pt idx="3">
                  <c:v>-538.73402280172604</c:v>
                </c:pt>
                <c:pt idx="4">
                  <c:v>-1624.3891460905347</c:v>
                </c:pt>
                <c:pt idx="5">
                  <c:v>-2523.2640000000001</c:v>
                </c:pt>
                <c:pt idx="6">
                  <c:v>-3275.6485703080452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52-4ACB-8DD2-6BE3FB6D07BF}"/>
            </c:ext>
          </c:extLst>
        </c:ser>
        <c:ser>
          <c:idx val="4"/>
          <c:order val="1"/>
          <c:tx>
            <c:strRef>
              <c:f>'Oppgave 1.2b'!$A$9</c:f>
              <c:strCache>
                <c:ptCount val="1"/>
                <c:pt idx="0">
                  <c:v>Nåverdi prosjekt B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1.2b'!$B$9:$H$9</c:f>
              <c:numCache>
                <c:formatCode>#,##0</c:formatCode>
                <c:ptCount val="7"/>
                <c:pt idx="0">
                  <c:v>9000</c:v>
                </c:pt>
                <c:pt idx="1">
                  <c:v>4865.1385317985842</c:v>
                </c:pt>
                <c:pt idx="2">
                  <c:v>1576.8127656908177</c:v>
                </c:pt>
                <c:pt idx="3">
                  <c:v>-1077.4680456034521</c:v>
                </c:pt>
                <c:pt idx="4">
                  <c:v>-3248.7782921810694</c:v>
                </c:pt>
                <c:pt idx="5">
                  <c:v>-5046.5280000000002</c:v>
                </c:pt>
                <c:pt idx="6">
                  <c:v>-6551.2971406160905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D52-4ACB-8DD2-6BE3FB6D07BF}"/>
            </c:ext>
          </c:extLst>
        </c:ser>
        <c:ser>
          <c:idx val="5"/>
          <c:order val="2"/>
          <c:tx>
            <c:strRef>
              <c:f>'Oppgave 1.2b'!$A$10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1.2b'!$B$10:$H$10</c:f>
              <c:numCache>
                <c:formatCode>#,##0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D52-4ACB-8DD2-6BE3FB6D07BF}"/>
            </c:ext>
          </c:extLst>
        </c:ser>
        <c:ser>
          <c:idx val="0"/>
          <c:order val="3"/>
          <c:tx>
            <c:strRef>
              <c:f>'Oppgave 1.2b'!$A$8</c:f>
              <c:strCache>
                <c:ptCount val="1"/>
                <c:pt idx="0">
                  <c:v>Nåverdi prosjekt A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1.2b'!$B$8:$H$8</c:f>
              <c:numCache>
                <c:formatCode>#,##0</c:formatCode>
                <c:ptCount val="7"/>
                <c:pt idx="0">
                  <c:v>4500</c:v>
                </c:pt>
                <c:pt idx="1">
                  <c:v>2432.5692658992921</c:v>
                </c:pt>
                <c:pt idx="2">
                  <c:v>788.40638284540887</c:v>
                </c:pt>
                <c:pt idx="3">
                  <c:v>-538.73402280172604</c:v>
                </c:pt>
                <c:pt idx="4">
                  <c:v>-1624.3891460905347</c:v>
                </c:pt>
                <c:pt idx="5">
                  <c:v>-2523.2640000000001</c:v>
                </c:pt>
                <c:pt idx="6">
                  <c:v>-3275.6485703080452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2-4ACB-8DD2-6BE3FB6D07BF}"/>
            </c:ext>
          </c:extLst>
        </c:ser>
        <c:ser>
          <c:idx val="1"/>
          <c:order val="4"/>
          <c:tx>
            <c:strRef>
              <c:f>'Oppgave 1.2b'!$A$9</c:f>
              <c:strCache>
                <c:ptCount val="1"/>
                <c:pt idx="0">
                  <c:v>Nåverdi prosjekt B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1.2b'!$B$9:$H$9</c:f>
              <c:numCache>
                <c:formatCode>#,##0</c:formatCode>
                <c:ptCount val="7"/>
                <c:pt idx="0">
                  <c:v>9000</c:v>
                </c:pt>
                <c:pt idx="1">
                  <c:v>4865.1385317985842</c:v>
                </c:pt>
                <c:pt idx="2">
                  <c:v>1576.8127656908177</c:v>
                </c:pt>
                <c:pt idx="3">
                  <c:v>-1077.4680456034521</c:v>
                </c:pt>
                <c:pt idx="4">
                  <c:v>-3248.7782921810694</c:v>
                </c:pt>
                <c:pt idx="5">
                  <c:v>-5046.5280000000002</c:v>
                </c:pt>
                <c:pt idx="6">
                  <c:v>-6551.2971406160905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52-4ACB-8DD2-6BE3FB6D07BF}"/>
            </c:ext>
          </c:extLst>
        </c:ser>
        <c:ser>
          <c:idx val="2"/>
          <c:order val="5"/>
          <c:tx>
            <c:strRef>
              <c:f>'Oppgave 1.2b'!$A$10</c:f>
              <c:strCache>
                <c:ptCount val="1"/>
              </c:strCache>
            </c:strRef>
          </c:tx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1.2b'!$B$10:$H$10</c:f>
              <c:numCache>
                <c:formatCode>#,##0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52-4ACB-8DD2-6BE3FB6D0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49728"/>
        <c:axId val="48256128"/>
      </c:lineChart>
      <c:catAx>
        <c:axId val="470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340775266489236"/>
              <c:y val="0.715665824790769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8256128"/>
        <c:crosses val="autoZero"/>
        <c:auto val="1"/>
        <c:lblAlgn val="ctr"/>
        <c:lblOffset val="100"/>
        <c:noMultiLvlLbl val="0"/>
      </c:catAx>
      <c:valAx>
        <c:axId val="48256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7049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rot="0"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5305376010784"/>
          <c:y val="5.8874177763209669E-2"/>
          <c:w val="0.72457795376733991"/>
          <c:h val="0.61589997487850334"/>
        </c:manualLayout>
      </c:layout>
      <c:lineChart>
        <c:grouping val="standard"/>
        <c:varyColors val="0"/>
        <c:ser>
          <c:idx val="0"/>
          <c:order val="0"/>
          <c:tx>
            <c:strRef>
              <c:f>'Oppgave 1.4'!$A$19</c:f>
              <c:strCache>
                <c:ptCount val="1"/>
                <c:pt idx="0">
                  <c:v>Inntekter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1.4'!$C$19:$F$19</c:f>
              <c:numCache>
                <c:formatCode>#,##0</c:formatCode>
                <c:ptCount val="4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96-40BD-BE57-FF412E1D3E6B}"/>
            </c:ext>
          </c:extLst>
        </c:ser>
        <c:ser>
          <c:idx val="1"/>
          <c:order val="1"/>
          <c:tx>
            <c:strRef>
              <c:f>'Oppgave 1.4'!$A$20</c:f>
              <c:strCache>
                <c:ptCount val="1"/>
                <c:pt idx="0">
                  <c:v>Variable kostnader 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1.4'!$C$20:$F$20</c:f>
              <c:numCache>
                <c:formatCode>#,##0</c:formatCode>
                <c:ptCount val="4"/>
                <c:pt idx="0">
                  <c:v>0</c:v>
                </c:pt>
                <c:pt idx="1">
                  <c:v>112.5</c:v>
                </c:pt>
                <c:pt idx="2">
                  <c:v>225</c:v>
                </c:pt>
                <c:pt idx="3">
                  <c:v>337.5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6-40BD-BE57-FF412E1D3E6B}"/>
            </c:ext>
          </c:extLst>
        </c:ser>
        <c:ser>
          <c:idx val="2"/>
          <c:order val="2"/>
          <c:tx>
            <c:strRef>
              <c:f>'Oppgave 1.4'!$A$21</c:f>
              <c:strCache>
                <c:ptCount val="1"/>
                <c:pt idx="0">
                  <c:v>Faste kostnader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1.4'!$C$21:$F$21</c:f>
              <c:numCache>
                <c:formatCode>#,##0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96-40BD-BE57-FF412E1D3E6B}"/>
            </c:ext>
          </c:extLst>
        </c:ser>
        <c:ser>
          <c:idx val="3"/>
          <c:order val="3"/>
          <c:tx>
            <c:strRef>
              <c:f>'Oppgave 1.4'!$A$22</c:f>
              <c:strCache>
                <c:ptCount val="1"/>
                <c:pt idx="0">
                  <c:v>Totale kostnader 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1.4'!$C$22:$F$22</c:f>
              <c:numCache>
                <c:formatCode>#,##0</c:formatCode>
                <c:ptCount val="4"/>
                <c:pt idx="0">
                  <c:v>350</c:v>
                </c:pt>
                <c:pt idx="1">
                  <c:v>462.5</c:v>
                </c:pt>
                <c:pt idx="2">
                  <c:v>575</c:v>
                </c:pt>
                <c:pt idx="3">
                  <c:v>687.5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96-40BD-BE57-FF412E1D3E6B}"/>
            </c:ext>
          </c:extLst>
        </c:ser>
        <c:ser>
          <c:idx val="4"/>
          <c:order val="4"/>
          <c:tx>
            <c:strRef>
              <c:f>'Oppgave 1.4'!$A$23</c:f>
              <c:strCache>
                <c:ptCount val="1"/>
                <c:pt idx="0">
                  <c:v>Resultat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1.4'!$C$23:$F$23</c:f>
              <c:numCache>
                <c:formatCode>#,##0</c:formatCode>
                <c:ptCount val="4"/>
                <c:pt idx="0">
                  <c:v>-350</c:v>
                </c:pt>
                <c:pt idx="1">
                  <c:v>-162.5</c:v>
                </c:pt>
                <c:pt idx="2">
                  <c:v>25</c:v>
                </c:pt>
                <c:pt idx="3">
                  <c:v>212.5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96-40BD-BE57-FF412E1D3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69920"/>
        <c:axId val="50771840"/>
      </c:lineChart>
      <c:catAx>
        <c:axId val="5076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 b="0"/>
                  <a:t>Salgsvolum</a:t>
                </a:r>
              </a:p>
            </c:rich>
          </c:tx>
          <c:layout>
            <c:manualLayout>
              <c:xMode val="edge"/>
              <c:yMode val="edge"/>
              <c:x val="0.63773093225451016"/>
              <c:y val="0.501091818887500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50771840"/>
        <c:crosses val="autoZero"/>
        <c:auto val="1"/>
        <c:lblAlgn val="ctr"/>
        <c:lblOffset val="100"/>
        <c:noMultiLvlLbl val="0"/>
      </c:catAx>
      <c:valAx>
        <c:axId val="50771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Tusen kroner</a:t>
                </a:r>
              </a:p>
            </c:rich>
          </c:tx>
          <c:layout>
            <c:manualLayout>
              <c:xMode val="edge"/>
              <c:yMode val="edge"/>
              <c:x val="1.2783466709583883E-2"/>
              <c:y val="0.3172667786332802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507699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608326186949404"/>
          <c:y val="0.69038792757829914"/>
          <c:w val="0.34771809464411013"/>
          <c:h val="0.2518273810478374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187325</xdr:colOff>
      <xdr:row>9</xdr:row>
      <xdr:rowOff>180975</xdr:rowOff>
    </xdr:from>
    <xdr:to>
      <xdr:col>22</xdr:col>
      <xdr:colOff>606425</xdr:colOff>
      <xdr:row>31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0.69591</cdr:x>
      <cdr:y>0.70938</cdr:y>
    </cdr:from>
    <cdr:to>
      <cdr:x>0.83307</cdr:x>
      <cdr:y>0.76659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A8002DE3-8AB7-43D2-AF03-EA22F6D18E22}"/>
            </a:ext>
          </a:extLst>
        </cdr:cNvPr>
        <cdr:cNvSpPr txBox="1"/>
      </cdr:nvSpPr>
      <cdr:spPr>
        <a:xfrm xmlns:a="http://schemas.openxmlformats.org/drawingml/2006/main">
          <a:off x="4156075" y="2952750"/>
          <a:ext cx="81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solidFill>
                <a:schemeClr val="tx2">
                  <a:lumMod val="50000"/>
                </a:schemeClr>
              </a:solidFill>
            </a:rPr>
            <a:t>Prosjekt</a:t>
          </a:r>
          <a:r>
            <a:rPr lang="nb-NO" sz="1000" baseline="0">
              <a:solidFill>
                <a:schemeClr val="tx2">
                  <a:lumMod val="50000"/>
                </a:schemeClr>
              </a:solidFill>
            </a:rPr>
            <a:t> </a:t>
          </a:r>
          <a:r>
            <a:rPr lang="nb-NO" sz="1000" i="1" baseline="0">
              <a:solidFill>
                <a:schemeClr val="tx2">
                  <a:lumMod val="50000"/>
                </a:schemeClr>
              </a:solidFill>
            </a:rPr>
            <a:t>A</a:t>
          </a:r>
          <a:endParaRPr lang="nb-NO" sz="1000" i="1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0.66879</cdr:x>
      <cdr:y>0.87872</cdr:y>
    </cdr:from>
    <cdr:to>
      <cdr:x>0.84104</cdr:x>
      <cdr:y>0.92677</cdr:y>
    </cdr:to>
    <cdr:sp macro="" textlink="">
      <cdr:nvSpPr>
        <cdr:cNvPr id="4" name="TekstSylinder 3">
          <a:extLst xmlns:a="http://schemas.openxmlformats.org/drawingml/2006/main">
            <a:ext uri="{FF2B5EF4-FFF2-40B4-BE49-F238E27FC236}">
              <a16:creationId xmlns:a16="http://schemas.microsoft.com/office/drawing/2014/main" id="{3BBD7B97-99B1-4FD7-A2E8-F24E202C6026}"/>
            </a:ext>
          </a:extLst>
        </cdr:cNvPr>
        <cdr:cNvSpPr txBox="1"/>
      </cdr:nvSpPr>
      <cdr:spPr>
        <a:xfrm xmlns:a="http://schemas.openxmlformats.org/drawingml/2006/main">
          <a:off x="3994150" y="3657600"/>
          <a:ext cx="10287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solidFill>
                <a:schemeClr val="accent2">
                  <a:lumMod val="75000"/>
                </a:schemeClr>
              </a:solidFill>
            </a:rPr>
            <a:t>Prosjekt </a:t>
          </a:r>
          <a:r>
            <a:rPr lang="nb-NO" sz="1000" i="1">
              <a:solidFill>
                <a:schemeClr val="accent2">
                  <a:lumMod val="75000"/>
                </a:schemeClr>
              </a:solidFill>
            </a:rPr>
            <a:t>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24</xdr:row>
      <xdr:rowOff>63500</xdr:rowOff>
    </xdr:from>
    <xdr:to>
      <xdr:col>6</xdr:col>
      <xdr:colOff>141817</xdr:colOff>
      <xdr:row>58</xdr:row>
      <xdr:rowOff>151342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zoomScaleNormal="100" workbookViewId="0">
      <selection activeCell="Y24" sqref="Y24"/>
    </sheetView>
  </sheetViews>
  <sheetFormatPr baseColWidth="10" defaultColWidth="11.42578125" defaultRowHeight="12.75" outlineLevelRow="1" outlineLevelCol="1" x14ac:dyDescent="0.2"/>
  <cols>
    <col min="1" max="1" width="21.28515625" style="5" customWidth="1"/>
    <col min="2" max="5" width="8.42578125" style="5" customWidth="1"/>
    <col min="6" max="6" width="11.42578125" style="5" customWidth="1"/>
    <col min="7" max="8" width="8.42578125" style="5" customWidth="1"/>
    <col min="9" max="22" width="7.85546875" style="5" hidden="1" customWidth="1" outlineLevel="1"/>
    <col min="23" max="23" width="11.42578125" style="5" customWidth="1" collapsed="1"/>
    <col min="24" max="256" width="11.42578125" style="5"/>
    <col min="257" max="257" width="21.28515625" style="5" customWidth="1"/>
    <col min="258" max="261" width="8.42578125" style="5" customWidth="1"/>
    <col min="262" max="262" width="11.42578125" style="5" customWidth="1"/>
    <col min="263" max="264" width="8.42578125" style="5" customWidth="1"/>
    <col min="265" max="278" width="0" style="5" hidden="1" customWidth="1"/>
    <col min="279" max="279" width="11.42578125" style="5" customWidth="1"/>
    <col min="280" max="512" width="11.42578125" style="5"/>
    <col min="513" max="513" width="21.28515625" style="5" customWidth="1"/>
    <col min="514" max="517" width="8.42578125" style="5" customWidth="1"/>
    <col min="518" max="518" width="11.42578125" style="5" customWidth="1"/>
    <col min="519" max="520" width="8.42578125" style="5" customWidth="1"/>
    <col min="521" max="534" width="0" style="5" hidden="1" customWidth="1"/>
    <col min="535" max="535" width="11.42578125" style="5" customWidth="1"/>
    <col min="536" max="768" width="11.42578125" style="5"/>
    <col min="769" max="769" width="21.28515625" style="5" customWidth="1"/>
    <col min="770" max="773" width="8.42578125" style="5" customWidth="1"/>
    <col min="774" max="774" width="11.42578125" style="5" customWidth="1"/>
    <col min="775" max="776" width="8.42578125" style="5" customWidth="1"/>
    <col min="777" max="790" width="0" style="5" hidden="1" customWidth="1"/>
    <col min="791" max="791" width="11.42578125" style="5" customWidth="1"/>
    <col min="792" max="1024" width="11.42578125" style="5"/>
    <col min="1025" max="1025" width="21.28515625" style="5" customWidth="1"/>
    <col min="1026" max="1029" width="8.42578125" style="5" customWidth="1"/>
    <col min="1030" max="1030" width="11.42578125" style="5" customWidth="1"/>
    <col min="1031" max="1032" width="8.42578125" style="5" customWidth="1"/>
    <col min="1033" max="1046" width="0" style="5" hidden="1" customWidth="1"/>
    <col min="1047" max="1047" width="11.42578125" style="5" customWidth="1"/>
    <col min="1048" max="1280" width="11.42578125" style="5"/>
    <col min="1281" max="1281" width="21.28515625" style="5" customWidth="1"/>
    <col min="1282" max="1285" width="8.42578125" style="5" customWidth="1"/>
    <col min="1286" max="1286" width="11.42578125" style="5" customWidth="1"/>
    <col min="1287" max="1288" width="8.42578125" style="5" customWidth="1"/>
    <col min="1289" max="1302" width="0" style="5" hidden="1" customWidth="1"/>
    <col min="1303" max="1303" width="11.42578125" style="5" customWidth="1"/>
    <col min="1304" max="1536" width="11.42578125" style="5"/>
    <col min="1537" max="1537" width="21.28515625" style="5" customWidth="1"/>
    <col min="1538" max="1541" width="8.42578125" style="5" customWidth="1"/>
    <col min="1542" max="1542" width="11.42578125" style="5" customWidth="1"/>
    <col min="1543" max="1544" width="8.42578125" style="5" customWidth="1"/>
    <col min="1545" max="1558" width="0" style="5" hidden="1" customWidth="1"/>
    <col min="1559" max="1559" width="11.42578125" style="5" customWidth="1"/>
    <col min="1560" max="1792" width="11.42578125" style="5"/>
    <col min="1793" max="1793" width="21.28515625" style="5" customWidth="1"/>
    <col min="1794" max="1797" width="8.42578125" style="5" customWidth="1"/>
    <col min="1798" max="1798" width="11.42578125" style="5" customWidth="1"/>
    <col min="1799" max="1800" width="8.42578125" style="5" customWidth="1"/>
    <col min="1801" max="1814" width="0" style="5" hidden="1" customWidth="1"/>
    <col min="1815" max="1815" width="11.42578125" style="5" customWidth="1"/>
    <col min="1816" max="2048" width="11.42578125" style="5"/>
    <col min="2049" max="2049" width="21.28515625" style="5" customWidth="1"/>
    <col min="2050" max="2053" width="8.42578125" style="5" customWidth="1"/>
    <col min="2054" max="2054" width="11.42578125" style="5" customWidth="1"/>
    <col min="2055" max="2056" width="8.42578125" style="5" customWidth="1"/>
    <col min="2057" max="2070" width="0" style="5" hidden="1" customWidth="1"/>
    <col min="2071" max="2071" width="11.42578125" style="5" customWidth="1"/>
    <col min="2072" max="2304" width="11.42578125" style="5"/>
    <col min="2305" max="2305" width="21.28515625" style="5" customWidth="1"/>
    <col min="2306" max="2309" width="8.42578125" style="5" customWidth="1"/>
    <col min="2310" max="2310" width="11.42578125" style="5" customWidth="1"/>
    <col min="2311" max="2312" width="8.42578125" style="5" customWidth="1"/>
    <col min="2313" max="2326" width="0" style="5" hidden="1" customWidth="1"/>
    <col min="2327" max="2327" width="11.42578125" style="5" customWidth="1"/>
    <col min="2328" max="2560" width="11.42578125" style="5"/>
    <col min="2561" max="2561" width="21.28515625" style="5" customWidth="1"/>
    <col min="2562" max="2565" width="8.42578125" style="5" customWidth="1"/>
    <col min="2566" max="2566" width="11.42578125" style="5" customWidth="1"/>
    <col min="2567" max="2568" width="8.42578125" style="5" customWidth="1"/>
    <col min="2569" max="2582" width="0" style="5" hidden="1" customWidth="1"/>
    <col min="2583" max="2583" width="11.42578125" style="5" customWidth="1"/>
    <col min="2584" max="2816" width="11.42578125" style="5"/>
    <col min="2817" max="2817" width="21.28515625" style="5" customWidth="1"/>
    <col min="2818" max="2821" width="8.42578125" style="5" customWidth="1"/>
    <col min="2822" max="2822" width="11.42578125" style="5" customWidth="1"/>
    <col min="2823" max="2824" width="8.42578125" style="5" customWidth="1"/>
    <col min="2825" max="2838" width="0" style="5" hidden="1" customWidth="1"/>
    <col min="2839" max="2839" width="11.42578125" style="5" customWidth="1"/>
    <col min="2840" max="3072" width="11.42578125" style="5"/>
    <col min="3073" max="3073" width="21.28515625" style="5" customWidth="1"/>
    <col min="3074" max="3077" width="8.42578125" style="5" customWidth="1"/>
    <col min="3078" max="3078" width="11.42578125" style="5" customWidth="1"/>
    <col min="3079" max="3080" width="8.42578125" style="5" customWidth="1"/>
    <col min="3081" max="3094" width="0" style="5" hidden="1" customWidth="1"/>
    <col min="3095" max="3095" width="11.42578125" style="5" customWidth="1"/>
    <col min="3096" max="3328" width="11.42578125" style="5"/>
    <col min="3329" max="3329" width="21.28515625" style="5" customWidth="1"/>
    <col min="3330" max="3333" width="8.42578125" style="5" customWidth="1"/>
    <col min="3334" max="3334" width="11.42578125" style="5" customWidth="1"/>
    <col min="3335" max="3336" width="8.42578125" style="5" customWidth="1"/>
    <col min="3337" max="3350" width="0" style="5" hidden="1" customWidth="1"/>
    <col min="3351" max="3351" width="11.42578125" style="5" customWidth="1"/>
    <col min="3352" max="3584" width="11.42578125" style="5"/>
    <col min="3585" max="3585" width="21.28515625" style="5" customWidth="1"/>
    <col min="3586" max="3589" width="8.42578125" style="5" customWidth="1"/>
    <col min="3590" max="3590" width="11.42578125" style="5" customWidth="1"/>
    <col min="3591" max="3592" width="8.42578125" style="5" customWidth="1"/>
    <col min="3593" max="3606" width="0" style="5" hidden="1" customWidth="1"/>
    <col min="3607" max="3607" width="11.42578125" style="5" customWidth="1"/>
    <col min="3608" max="3840" width="11.42578125" style="5"/>
    <col min="3841" max="3841" width="21.28515625" style="5" customWidth="1"/>
    <col min="3842" max="3845" width="8.42578125" style="5" customWidth="1"/>
    <col min="3846" max="3846" width="11.42578125" style="5" customWidth="1"/>
    <col min="3847" max="3848" width="8.42578125" style="5" customWidth="1"/>
    <col min="3849" max="3862" width="0" style="5" hidden="1" customWidth="1"/>
    <col min="3863" max="3863" width="11.42578125" style="5" customWidth="1"/>
    <col min="3864" max="4096" width="11.42578125" style="5"/>
    <col min="4097" max="4097" width="21.28515625" style="5" customWidth="1"/>
    <col min="4098" max="4101" width="8.42578125" style="5" customWidth="1"/>
    <col min="4102" max="4102" width="11.42578125" style="5" customWidth="1"/>
    <col min="4103" max="4104" width="8.42578125" style="5" customWidth="1"/>
    <col min="4105" max="4118" width="0" style="5" hidden="1" customWidth="1"/>
    <col min="4119" max="4119" width="11.42578125" style="5" customWidth="1"/>
    <col min="4120" max="4352" width="11.42578125" style="5"/>
    <col min="4353" max="4353" width="21.28515625" style="5" customWidth="1"/>
    <col min="4354" max="4357" width="8.42578125" style="5" customWidth="1"/>
    <col min="4358" max="4358" width="11.42578125" style="5" customWidth="1"/>
    <col min="4359" max="4360" width="8.42578125" style="5" customWidth="1"/>
    <col min="4361" max="4374" width="0" style="5" hidden="1" customWidth="1"/>
    <col min="4375" max="4375" width="11.42578125" style="5" customWidth="1"/>
    <col min="4376" max="4608" width="11.42578125" style="5"/>
    <col min="4609" max="4609" width="21.28515625" style="5" customWidth="1"/>
    <col min="4610" max="4613" width="8.42578125" style="5" customWidth="1"/>
    <col min="4614" max="4614" width="11.42578125" style="5" customWidth="1"/>
    <col min="4615" max="4616" width="8.42578125" style="5" customWidth="1"/>
    <col min="4617" max="4630" width="0" style="5" hidden="1" customWidth="1"/>
    <col min="4631" max="4631" width="11.42578125" style="5" customWidth="1"/>
    <col min="4632" max="4864" width="11.42578125" style="5"/>
    <col min="4865" max="4865" width="21.28515625" style="5" customWidth="1"/>
    <col min="4866" max="4869" width="8.42578125" style="5" customWidth="1"/>
    <col min="4870" max="4870" width="11.42578125" style="5" customWidth="1"/>
    <col min="4871" max="4872" width="8.42578125" style="5" customWidth="1"/>
    <col min="4873" max="4886" width="0" style="5" hidden="1" customWidth="1"/>
    <col min="4887" max="4887" width="11.42578125" style="5" customWidth="1"/>
    <col min="4888" max="5120" width="11.42578125" style="5"/>
    <col min="5121" max="5121" width="21.28515625" style="5" customWidth="1"/>
    <col min="5122" max="5125" width="8.42578125" style="5" customWidth="1"/>
    <col min="5126" max="5126" width="11.42578125" style="5" customWidth="1"/>
    <col min="5127" max="5128" width="8.42578125" style="5" customWidth="1"/>
    <col min="5129" max="5142" width="0" style="5" hidden="1" customWidth="1"/>
    <col min="5143" max="5143" width="11.42578125" style="5" customWidth="1"/>
    <col min="5144" max="5376" width="11.42578125" style="5"/>
    <col min="5377" max="5377" width="21.28515625" style="5" customWidth="1"/>
    <col min="5378" max="5381" width="8.42578125" style="5" customWidth="1"/>
    <col min="5382" max="5382" width="11.42578125" style="5" customWidth="1"/>
    <col min="5383" max="5384" width="8.42578125" style="5" customWidth="1"/>
    <col min="5385" max="5398" width="0" style="5" hidden="1" customWidth="1"/>
    <col min="5399" max="5399" width="11.42578125" style="5" customWidth="1"/>
    <col min="5400" max="5632" width="11.42578125" style="5"/>
    <col min="5633" max="5633" width="21.28515625" style="5" customWidth="1"/>
    <col min="5634" max="5637" width="8.42578125" style="5" customWidth="1"/>
    <col min="5638" max="5638" width="11.42578125" style="5" customWidth="1"/>
    <col min="5639" max="5640" width="8.42578125" style="5" customWidth="1"/>
    <col min="5641" max="5654" width="0" style="5" hidden="1" customWidth="1"/>
    <col min="5655" max="5655" width="11.42578125" style="5" customWidth="1"/>
    <col min="5656" max="5888" width="11.42578125" style="5"/>
    <col min="5889" max="5889" width="21.28515625" style="5" customWidth="1"/>
    <col min="5890" max="5893" width="8.42578125" style="5" customWidth="1"/>
    <col min="5894" max="5894" width="11.42578125" style="5" customWidth="1"/>
    <col min="5895" max="5896" width="8.42578125" style="5" customWidth="1"/>
    <col min="5897" max="5910" width="0" style="5" hidden="1" customWidth="1"/>
    <col min="5911" max="5911" width="11.42578125" style="5" customWidth="1"/>
    <col min="5912" max="6144" width="11.42578125" style="5"/>
    <col min="6145" max="6145" width="21.28515625" style="5" customWidth="1"/>
    <col min="6146" max="6149" width="8.42578125" style="5" customWidth="1"/>
    <col min="6150" max="6150" width="11.42578125" style="5" customWidth="1"/>
    <col min="6151" max="6152" width="8.42578125" style="5" customWidth="1"/>
    <col min="6153" max="6166" width="0" style="5" hidden="1" customWidth="1"/>
    <col min="6167" max="6167" width="11.42578125" style="5" customWidth="1"/>
    <col min="6168" max="6400" width="11.42578125" style="5"/>
    <col min="6401" max="6401" width="21.28515625" style="5" customWidth="1"/>
    <col min="6402" max="6405" width="8.42578125" style="5" customWidth="1"/>
    <col min="6406" max="6406" width="11.42578125" style="5" customWidth="1"/>
    <col min="6407" max="6408" width="8.42578125" style="5" customWidth="1"/>
    <col min="6409" max="6422" width="0" style="5" hidden="1" customWidth="1"/>
    <col min="6423" max="6423" width="11.42578125" style="5" customWidth="1"/>
    <col min="6424" max="6656" width="11.42578125" style="5"/>
    <col min="6657" max="6657" width="21.28515625" style="5" customWidth="1"/>
    <col min="6658" max="6661" width="8.42578125" style="5" customWidth="1"/>
    <col min="6662" max="6662" width="11.42578125" style="5" customWidth="1"/>
    <col min="6663" max="6664" width="8.42578125" style="5" customWidth="1"/>
    <col min="6665" max="6678" width="0" style="5" hidden="1" customWidth="1"/>
    <col min="6679" max="6679" width="11.42578125" style="5" customWidth="1"/>
    <col min="6680" max="6912" width="11.42578125" style="5"/>
    <col min="6913" max="6913" width="21.28515625" style="5" customWidth="1"/>
    <col min="6914" max="6917" width="8.42578125" style="5" customWidth="1"/>
    <col min="6918" max="6918" width="11.42578125" style="5" customWidth="1"/>
    <col min="6919" max="6920" width="8.42578125" style="5" customWidth="1"/>
    <col min="6921" max="6934" width="0" style="5" hidden="1" customWidth="1"/>
    <col min="6935" max="6935" width="11.42578125" style="5" customWidth="1"/>
    <col min="6936" max="7168" width="11.42578125" style="5"/>
    <col min="7169" max="7169" width="21.28515625" style="5" customWidth="1"/>
    <col min="7170" max="7173" width="8.42578125" style="5" customWidth="1"/>
    <col min="7174" max="7174" width="11.42578125" style="5" customWidth="1"/>
    <col min="7175" max="7176" width="8.42578125" style="5" customWidth="1"/>
    <col min="7177" max="7190" width="0" style="5" hidden="1" customWidth="1"/>
    <col min="7191" max="7191" width="11.42578125" style="5" customWidth="1"/>
    <col min="7192" max="7424" width="11.42578125" style="5"/>
    <col min="7425" max="7425" width="21.28515625" style="5" customWidth="1"/>
    <col min="7426" max="7429" width="8.42578125" style="5" customWidth="1"/>
    <col min="7430" max="7430" width="11.42578125" style="5" customWidth="1"/>
    <col min="7431" max="7432" width="8.42578125" style="5" customWidth="1"/>
    <col min="7433" max="7446" width="0" style="5" hidden="1" customWidth="1"/>
    <col min="7447" max="7447" width="11.42578125" style="5" customWidth="1"/>
    <col min="7448" max="7680" width="11.42578125" style="5"/>
    <col min="7681" max="7681" width="21.28515625" style="5" customWidth="1"/>
    <col min="7682" max="7685" width="8.42578125" style="5" customWidth="1"/>
    <col min="7686" max="7686" width="11.42578125" style="5" customWidth="1"/>
    <col min="7687" max="7688" width="8.42578125" style="5" customWidth="1"/>
    <col min="7689" max="7702" width="0" style="5" hidden="1" customWidth="1"/>
    <col min="7703" max="7703" width="11.42578125" style="5" customWidth="1"/>
    <col min="7704" max="7936" width="11.42578125" style="5"/>
    <col min="7937" max="7937" width="21.28515625" style="5" customWidth="1"/>
    <col min="7938" max="7941" width="8.42578125" style="5" customWidth="1"/>
    <col min="7942" max="7942" width="11.42578125" style="5" customWidth="1"/>
    <col min="7943" max="7944" width="8.42578125" style="5" customWidth="1"/>
    <col min="7945" max="7958" width="0" style="5" hidden="1" customWidth="1"/>
    <col min="7959" max="7959" width="11.42578125" style="5" customWidth="1"/>
    <col min="7960" max="8192" width="11.42578125" style="5"/>
    <col min="8193" max="8193" width="21.28515625" style="5" customWidth="1"/>
    <col min="8194" max="8197" width="8.42578125" style="5" customWidth="1"/>
    <col min="8198" max="8198" width="11.42578125" style="5" customWidth="1"/>
    <col min="8199" max="8200" width="8.42578125" style="5" customWidth="1"/>
    <col min="8201" max="8214" width="0" style="5" hidden="1" customWidth="1"/>
    <col min="8215" max="8215" width="11.42578125" style="5" customWidth="1"/>
    <col min="8216" max="8448" width="11.42578125" style="5"/>
    <col min="8449" max="8449" width="21.28515625" style="5" customWidth="1"/>
    <col min="8450" max="8453" width="8.42578125" style="5" customWidth="1"/>
    <col min="8454" max="8454" width="11.42578125" style="5" customWidth="1"/>
    <col min="8455" max="8456" width="8.42578125" style="5" customWidth="1"/>
    <col min="8457" max="8470" width="0" style="5" hidden="1" customWidth="1"/>
    <col min="8471" max="8471" width="11.42578125" style="5" customWidth="1"/>
    <col min="8472" max="8704" width="11.42578125" style="5"/>
    <col min="8705" max="8705" width="21.28515625" style="5" customWidth="1"/>
    <col min="8706" max="8709" width="8.42578125" style="5" customWidth="1"/>
    <col min="8710" max="8710" width="11.42578125" style="5" customWidth="1"/>
    <col min="8711" max="8712" width="8.42578125" style="5" customWidth="1"/>
    <col min="8713" max="8726" width="0" style="5" hidden="1" customWidth="1"/>
    <col min="8727" max="8727" width="11.42578125" style="5" customWidth="1"/>
    <col min="8728" max="8960" width="11.42578125" style="5"/>
    <col min="8961" max="8961" width="21.28515625" style="5" customWidth="1"/>
    <col min="8962" max="8965" width="8.42578125" style="5" customWidth="1"/>
    <col min="8966" max="8966" width="11.42578125" style="5" customWidth="1"/>
    <col min="8967" max="8968" width="8.42578125" style="5" customWidth="1"/>
    <col min="8969" max="8982" width="0" style="5" hidden="1" customWidth="1"/>
    <col min="8983" max="8983" width="11.42578125" style="5" customWidth="1"/>
    <col min="8984" max="9216" width="11.42578125" style="5"/>
    <col min="9217" max="9217" width="21.28515625" style="5" customWidth="1"/>
    <col min="9218" max="9221" width="8.42578125" style="5" customWidth="1"/>
    <col min="9222" max="9222" width="11.42578125" style="5" customWidth="1"/>
    <col min="9223" max="9224" width="8.42578125" style="5" customWidth="1"/>
    <col min="9225" max="9238" width="0" style="5" hidden="1" customWidth="1"/>
    <col min="9239" max="9239" width="11.42578125" style="5" customWidth="1"/>
    <col min="9240" max="9472" width="11.42578125" style="5"/>
    <col min="9473" max="9473" width="21.28515625" style="5" customWidth="1"/>
    <col min="9474" max="9477" width="8.42578125" style="5" customWidth="1"/>
    <col min="9478" max="9478" width="11.42578125" style="5" customWidth="1"/>
    <col min="9479" max="9480" width="8.42578125" style="5" customWidth="1"/>
    <col min="9481" max="9494" width="0" style="5" hidden="1" customWidth="1"/>
    <col min="9495" max="9495" width="11.42578125" style="5" customWidth="1"/>
    <col min="9496" max="9728" width="11.42578125" style="5"/>
    <col min="9729" max="9729" width="21.28515625" style="5" customWidth="1"/>
    <col min="9730" max="9733" width="8.42578125" style="5" customWidth="1"/>
    <col min="9734" max="9734" width="11.42578125" style="5" customWidth="1"/>
    <col min="9735" max="9736" width="8.42578125" style="5" customWidth="1"/>
    <col min="9737" max="9750" width="0" style="5" hidden="1" customWidth="1"/>
    <col min="9751" max="9751" width="11.42578125" style="5" customWidth="1"/>
    <col min="9752" max="9984" width="11.42578125" style="5"/>
    <col min="9985" max="9985" width="21.28515625" style="5" customWidth="1"/>
    <col min="9986" max="9989" width="8.42578125" style="5" customWidth="1"/>
    <col min="9990" max="9990" width="11.42578125" style="5" customWidth="1"/>
    <col min="9991" max="9992" width="8.42578125" style="5" customWidth="1"/>
    <col min="9993" max="10006" width="0" style="5" hidden="1" customWidth="1"/>
    <col min="10007" max="10007" width="11.42578125" style="5" customWidth="1"/>
    <col min="10008" max="10240" width="11.42578125" style="5"/>
    <col min="10241" max="10241" width="21.28515625" style="5" customWidth="1"/>
    <col min="10242" max="10245" width="8.42578125" style="5" customWidth="1"/>
    <col min="10246" max="10246" width="11.42578125" style="5" customWidth="1"/>
    <col min="10247" max="10248" width="8.42578125" style="5" customWidth="1"/>
    <col min="10249" max="10262" width="0" style="5" hidden="1" customWidth="1"/>
    <col min="10263" max="10263" width="11.42578125" style="5" customWidth="1"/>
    <col min="10264" max="10496" width="11.42578125" style="5"/>
    <col min="10497" max="10497" width="21.28515625" style="5" customWidth="1"/>
    <col min="10498" max="10501" width="8.42578125" style="5" customWidth="1"/>
    <col min="10502" max="10502" width="11.42578125" style="5" customWidth="1"/>
    <col min="10503" max="10504" width="8.42578125" style="5" customWidth="1"/>
    <col min="10505" max="10518" width="0" style="5" hidden="1" customWidth="1"/>
    <col min="10519" max="10519" width="11.42578125" style="5" customWidth="1"/>
    <col min="10520" max="10752" width="11.42578125" style="5"/>
    <col min="10753" max="10753" width="21.28515625" style="5" customWidth="1"/>
    <col min="10754" max="10757" width="8.42578125" style="5" customWidth="1"/>
    <col min="10758" max="10758" width="11.42578125" style="5" customWidth="1"/>
    <col min="10759" max="10760" width="8.42578125" style="5" customWidth="1"/>
    <col min="10761" max="10774" width="0" style="5" hidden="1" customWidth="1"/>
    <col min="10775" max="10775" width="11.42578125" style="5" customWidth="1"/>
    <col min="10776" max="11008" width="11.42578125" style="5"/>
    <col min="11009" max="11009" width="21.28515625" style="5" customWidth="1"/>
    <col min="11010" max="11013" width="8.42578125" style="5" customWidth="1"/>
    <col min="11014" max="11014" width="11.42578125" style="5" customWidth="1"/>
    <col min="11015" max="11016" width="8.42578125" style="5" customWidth="1"/>
    <col min="11017" max="11030" width="0" style="5" hidden="1" customWidth="1"/>
    <col min="11031" max="11031" width="11.42578125" style="5" customWidth="1"/>
    <col min="11032" max="11264" width="11.42578125" style="5"/>
    <col min="11265" max="11265" width="21.28515625" style="5" customWidth="1"/>
    <col min="11266" max="11269" width="8.42578125" style="5" customWidth="1"/>
    <col min="11270" max="11270" width="11.42578125" style="5" customWidth="1"/>
    <col min="11271" max="11272" width="8.42578125" style="5" customWidth="1"/>
    <col min="11273" max="11286" width="0" style="5" hidden="1" customWidth="1"/>
    <col min="11287" max="11287" width="11.42578125" style="5" customWidth="1"/>
    <col min="11288" max="11520" width="11.42578125" style="5"/>
    <col min="11521" max="11521" width="21.28515625" style="5" customWidth="1"/>
    <col min="11522" max="11525" width="8.42578125" style="5" customWidth="1"/>
    <col min="11526" max="11526" width="11.42578125" style="5" customWidth="1"/>
    <col min="11527" max="11528" width="8.42578125" style="5" customWidth="1"/>
    <col min="11529" max="11542" width="0" style="5" hidden="1" customWidth="1"/>
    <col min="11543" max="11543" width="11.42578125" style="5" customWidth="1"/>
    <col min="11544" max="11776" width="11.42578125" style="5"/>
    <col min="11777" max="11777" width="21.28515625" style="5" customWidth="1"/>
    <col min="11778" max="11781" width="8.42578125" style="5" customWidth="1"/>
    <col min="11782" max="11782" width="11.42578125" style="5" customWidth="1"/>
    <col min="11783" max="11784" width="8.42578125" style="5" customWidth="1"/>
    <col min="11785" max="11798" width="0" style="5" hidden="1" customWidth="1"/>
    <col min="11799" max="11799" width="11.42578125" style="5" customWidth="1"/>
    <col min="11800" max="12032" width="11.42578125" style="5"/>
    <col min="12033" max="12033" width="21.28515625" style="5" customWidth="1"/>
    <col min="12034" max="12037" width="8.42578125" style="5" customWidth="1"/>
    <col min="12038" max="12038" width="11.42578125" style="5" customWidth="1"/>
    <col min="12039" max="12040" width="8.42578125" style="5" customWidth="1"/>
    <col min="12041" max="12054" width="0" style="5" hidden="1" customWidth="1"/>
    <col min="12055" max="12055" width="11.42578125" style="5" customWidth="1"/>
    <col min="12056" max="12288" width="11.42578125" style="5"/>
    <col min="12289" max="12289" width="21.28515625" style="5" customWidth="1"/>
    <col min="12290" max="12293" width="8.42578125" style="5" customWidth="1"/>
    <col min="12294" max="12294" width="11.42578125" style="5" customWidth="1"/>
    <col min="12295" max="12296" width="8.42578125" style="5" customWidth="1"/>
    <col min="12297" max="12310" width="0" style="5" hidden="1" customWidth="1"/>
    <col min="12311" max="12311" width="11.42578125" style="5" customWidth="1"/>
    <col min="12312" max="12544" width="11.42578125" style="5"/>
    <col min="12545" max="12545" width="21.28515625" style="5" customWidth="1"/>
    <col min="12546" max="12549" width="8.42578125" style="5" customWidth="1"/>
    <col min="12550" max="12550" width="11.42578125" style="5" customWidth="1"/>
    <col min="12551" max="12552" width="8.42578125" style="5" customWidth="1"/>
    <col min="12553" max="12566" width="0" style="5" hidden="1" customWidth="1"/>
    <col min="12567" max="12567" width="11.42578125" style="5" customWidth="1"/>
    <col min="12568" max="12800" width="11.42578125" style="5"/>
    <col min="12801" max="12801" width="21.28515625" style="5" customWidth="1"/>
    <col min="12802" max="12805" width="8.42578125" style="5" customWidth="1"/>
    <col min="12806" max="12806" width="11.42578125" style="5" customWidth="1"/>
    <col min="12807" max="12808" width="8.42578125" style="5" customWidth="1"/>
    <col min="12809" max="12822" width="0" style="5" hidden="1" customWidth="1"/>
    <col min="12823" max="12823" width="11.42578125" style="5" customWidth="1"/>
    <col min="12824" max="13056" width="11.42578125" style="5"/>
    <col min="13057" max="13057" width="21.28515625" style="5" customWidth="1"/>
    <col min="13058" max="13061" width="8.42578125" style="5" customWidth="1"/>
    <col min="13062" max="13062" width="11.42578125" style="5" customWidth="1"/>
    <col min="13063" max="13064" width="8.42578125" style="5" customWidth="1"/>
    <col min="13065" max="13078" width="0" style="5" hidden="1" customWidth="1"/>
    <col min="13079" max="13079" width="11.42578125" style="5" customWidth="1"/>
    <col min="13080" max="13312" width="11.42578125" style="5"/>
    <col min="13313" max="13313" width="21.28515625" style="5" customWidth="1"/>
    <col min="13314" max="13317" width="8.42578125" style="5" customWidth="1"/>
    <col min="13318" max="13318" width="11.42578125" style="5" customWidth="1"/>
    <col min="13319" max="13320" width="8.42578125" style="5" customWidth="1"/>
    <col min="13321" max="13334" width="0" style="5" hidden="1" customWidth="1"/>
    <col min="13335" max="13335" width="11.42578125" style="5" customWidth="1"/>
    <col min="13336" max="13568" width="11.42578125" style="5"/>
    <col min="13569" max="13569" width="21.28515625" style="5" customWidth="1"/>
    <col min="13570" max="13573" width="8.42578125" style="5" customWidth="1"/>
    <col min="13574" max="13574" width="11.42578125" style="5" customWidth="1"/>
    <col min="13575" max="13576" width="8.42578125" style="5" customWidth="1"/>
    <col min="13577" max="13590" width="0" style="5" hidden="1" customWidth="1"/>
    <col min="13591" max="13591" width="11.42578125" style="5" customWidth="1"/>
    <col min="13592" max="13824" width="11.42578125" style="5"/>
    <col min="13825" max="13825" width="21.28515625" style="5" customWidth="1"/>
    <col min="13826" max="13829" width="8.42578125" style="5" customWidth="1"/>
    <col min="13830" max="13830" width="11.42578125" style="5" customWidth="1"/>
    <col min="13831" max="13832" width="8.42578125" style="5" customWidth="1"/>
    <col min="13833" max="13846" width="0" style="5" hidden="1" customWidth="1"/>
    <col min="13847" max="13847" width="11.42578125" style="5" customWidth="1"/>
    <col min="13848" max="14080" width="11.42578125" style="5"/>
    <col min="14081" max="14081" width="21.28515625" style="5" customWidth="1"/>
    <col min="14082" max="14085" width="8.42578125" style="5" customWidth="1"/>
    <col min="14086" max="14086" width="11.42578125" style="5" customWidth="1"/>
    <col min="14087" max="14088" width="8.42578125" style="5" customWidth="1"/>
    <col min="14089" max="14102" width="0" style="5" hidden="1" customWidth="1"/>
    <col min="14103" max="14103" width="11.42578125" style="5" customWidth="1"/>
    <col min="14104" max="14336" width="11.42578125" style="5"/>
    <col min="14337" max="14337" width="21.28515625" style="5" customWidth="1"/>
    <col min="14338" max="14341" width="8.42578125" style="5" customWidth="1"/>
    <col min="14342" max="14342" width="11.42578125" style="5" customWidth="1"/>
    <col min="14343" max="14344" width="8.42578125" style="5" customWidth="1"/>
    <col min="14345" max="14358" width="0" style="5" hidden="1" customWidth="1"/>
    <col min="14359" max="14359" width="11.42578125" style="5" customWidth="1"/>
    <col min="14360" max="14592" width="11.42578125" style="5"/>
    <col min="14593" max="14593" width="21.28515625" style="5" customWidth="1"/>
    <col min="14594" max="14597" width="8.42578125" style="5" customWidth="1"/>
    <col min="14598" max="14598" width="11.42578125" style="5" customWidth="1"/>
    <col min="14599" max="14600" width="8.42578125" style="5" customWidth="1"/>
    <col min="14601" max="14614" width="0" style="5" hidden="1" customWidth="1"/>
    <col min="14615" max="14615" width="11.42578125" style="5" customWidth="1"/>
    <col min="14616" max="14848" width="11.42578125" style="5"/>
    <col min="14849" max="14849" width="21.28515625" style="5" customWidth="1"/>
    <col min="14850" max="14853" width="8.42578125" style="5" customWidth="1"/>
    <col min="14854" max="14854" width="11.42578125" style="5" customWidth="1"/>
    <col min="14855" max="14856" width="8.42578125" style="5" customWidth="1"/>
    <col min="14857" max="14870" width="0" style="5" hidden="1" customWidth="1"/>
    <col min="14871" max="14871" width="11.42578125" style="5" customWidth="1"/>
    <col min="14872" max="15104" width="11.42578125" style="5"/>
    <col min="15105" max="15105" width="21.28515625" style="5" customWidth="1"/>
    <col min="15106" max="15109" width="8.42578125" style="5" customWidth="1"/>
    <col min="15110" max="15110" width="11.42578125" style="5" customWidth="1"/>
    <col min="15111" max="15112" width="8.42578125" style="5" customWidth="1"/>
    <col min="15113" max="15126" width="0" style="5" hidden="1" customWidth="1"/>
    <col min="15127" max="15127" width="11.42578125" style="5" customWidth="1"/>
    <col min="15128" max="15360" width="11.42578125" style="5"/>
    <col min="15361" max="15361" width="21.28515625" style="5" customWidth="1"/>
    <col min="15362" max="15365" width="8.42578125" style="5" customWidth="1"/>
    <col min="15366" max="15366" width="11.42578125" style="5" customWidth="1"/>
    <col min="15367" max="15368" width="8.42578125" style="5" customWidth="1"/>
    <col min="15369" max="15382" width="0" style="5" hidden="1" customWidth="1"/>
    <col min="15383" max="15383" width="11.42578125" style="5" customWidth="1"/>
    <col min="15384" max="15616" width="11.42578125" style="5"/>
    <col min="15617" max="15617" width="21.28515625" style="5" customWidth="1"/>
    <col min="15618" max="15621" width="8.42578125" style="5" customWidth="1"/>
    <col min="15622" max="15622" width="11.42578125" style="5" customWidth="1"/>
    <col min="15623" max="15624" width="8.42578125" style="5" customWidth="1"/>
    <col min="15625" max="15638" width="0" style="5" hidden="1" customWidth="1"/>
    <col min="15639" max="15639" width="11.42578125" style="5" customWidth="1"/>
    <col min="15640" max="15872" width="11.42578125" style="5"/>
    <col min="15873" max="15873" width="21.28515625" style="5" customWidth="1"/>
    <col min="15874" max="15877" width="8.42578125" style="5" customWidth="1"/>
    <col min="15878" max="15878" width="11.42578125" style="5" customWidth="1"/>
    <col min="15879" max="15880" width="8.42578125" style="5" customWidth="1"/>
    <col min="15881" max="15894" width="0" style="5" hidden="1" customWidth="1"/>
    <col min="15895" max="15895" width="11.42578125" style="5" customWidth="1"/>
    <col min="15896" max="16128" width="11.42578125" style="5"/>
    <col min="16129" max="16129" width="21.28515625" style="5" customWidth="1"/>
    <col min="16130" max="16133" width="8.42578125" style="5" customWidth="1"/>
    <col min="16134" max="16134" width="11.42578125" style="5" customWidth="1"/>
    <col min="16135" max="16136" width="8.42578125" style="5" customWidth="1"/>
    <col min="16137" max="16150" width="0" style="5" hidden="1" customWidth="1"/>
    <col min="16151" max="16151" width="11.42578125" style="5" customWidth="1"/>
    <col min="16152" max="16384" width="11.42578125" style="5"/>
  </cols>
  <sheetData>
    <row r="1" spans="1:24" ht="15" x14ac:dyDescent="0.25">
      <c r="A1" s="10" t="s">
        <v>0</v>
      </c>
      <c r="B1" s="36" t="s">
        <v>10</v>
      </c>
      <c r="C1" s="36"/>
      <c r="D1" s="36"/>
      <c r="E1" s="36"/>
      <c r="F1" s="36"/>
      <c r="G1" s="36"/>
      <c r="H1" s="3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 t="s">
        <v>11</v>
      </c>
      <c r="X1" s="10"/>
    </row>
    <row r="2" spans="1:24" ht="15" x14ac:dyDescent="0.25">
      <c r="A2" s="10"/>
      <c r="B2" s="11">
        <v>2019</v>
      </c>
      <c r="C2" s="10">
        <f t="shared" ref="C2:V2" si="0">B2+1</f>
        <v>2020</v>
      </c>
      <c r="D2" s="10">
        <f t="shared" si="0"/>
        <v>2021</v>
      </c>
      <c r="E2" s="10">
        <f t="shared" si="0"/>
        <v>2022</v>
      </c>
      <c r="F2" s="10">
        <f t="shared" si="0"/>
        <v>2023</v>
      </c>
      <c r="G2" s="10">
        <f t="shared" si="0"/>
        <v>2024</v>
      </c>
      <c r="H2" s="10">
        <f t="shared" si="0"/>
        <v>2025</v>
      </c>
      <c r="I2" s="10">
        <f t="shared" si="0"/>
        <v>2026</v>
      </c>
      <c r="J2" s="10">
        <f t="shared" si="0"/>
        <v>2027</v>
      </c>
      <c r="K2" s="10">
        <f t="shared" si="0"/>
        <v>2028</v>
      </c>
      <c r="L2" s="10">
        <f t="shared" si="0"/>
        <v>2029</v>
      </c>
      <c r="M2" s="10">
        <f t="shared" si="0"/>
        <v>2030</v>
      </c>
      <c r="N2" s="10">
        <f t="shared" si="0"/>
        <v>2031</v>
      </c>
      <c r="O2" s="10">
        <f t="shared" si="0"/>
        <v>2032</v>
      </c>
      <c r="P2" s="10">
        <f t="shared" si="0"/>
        <v>2033</v>
      </c>
      <c r="Q2" s="10">
        <f t="shared" si="0"/>
        <v>2034</v>
      </c>
      <c r="R2" s="10">
        <f t="shared" si="0"/>
        <v>2035</v>
      </c>
      <c r="S2" s="10">
        <f t="shared" si="0"/>
        <v>2036</v>
      </c>
      <c r="T2" s="10">
        <f t="shared" si="0"/>
        <v>2037</v>
      </c>
      <c r="U2" s="10">
        <f t="shared" si="0"/>
        <v>2038</v>
      </c>
      <c r="V2" s="10">
        <f t="shared" si="0"/>
        <v>2039</v>
      </c>
      <c r="W2" s="10"/>
      <c r="X2" s="10"/>
    </row>
    <row r="3" spans="1:24" ht="15" x14ac:dyDescent="0.25">
      <c r="A3" s="12" t="s">
        <v>12</v>
      </c>
      <c r="B3" s="13">
        <v>-10000</v>
      </c>
      <c r="C3" s="13">
        <v>2000</v>
      </c>
      <c r="D3" s="13">
        <v>3000</v>
      </c>
      <c r="E3" s="13">
        <v>4000</v>
      </c>
      <c r="F3" s="13">
        <v>2500</v>
      </c>
      <c r="G3" s="13">
        <v>1500</v>
      </c>
      <c r="H3" s="13">
        <v>1500</v>
      </c>
      <c r="I3" s="14"/>
      <c r="J3" s="14"/>
      <c r="K3" s="14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5">
        <f>IRR(B3:V3)</f>
        <v>0.12844242272407325</v>
      </c>
      <c r="X3" s="10"/>
    </row>
    <row r="4" spans="1:24" ht="12.75" customHeight="1" outlineLevel="1" x14ac:dyDescent="0.25">
      <c r="A4" s="16" t="s">
        <v>13</v>
      </c>
      <c r="B4" s="14">
        <f>B3*2</f>
        <v>-20000</v>
      </c>
      <c r="C4" s="14">
        <f t="shared" ref="C4:H4" si="1">C3*2</f>
        <v>4000</v>
      </c>
      <c r="D4" s="14">
        <f t="shared" si="1"/>
        <v>6000</v>
      </c>
      <c r="E4" s="14">
        <f t="shared" si="1"/>
        <v>8000</v>
      </c>
      <c r="F4" s="14">
        <f t="shared" si="1"/>
        <v>5000</v>
      </c>
      <c r="G4" s="14">
        <f t="shared" si="1"/>
        <v>3000</v>
      </c>
      <c r="H4" s="14">
        <f t="shared" si="1"/>
        <v>3000</v>
      </c>
      <c r="I4" s="14"/>
      <c r="J4" s="14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5">
        <f>IRR(B4:V4)</f>
        <v>0.12844242272407325</v>
      </c>
      <c r="X4" s="10"/>
    </row>
    <row r="5" spans="1:24" ht="12.75" customHeight="1" outlineLevel="1" x14ac:dyDescent="0.25">
      <c r="A5" s="16"/>
      <c r="B5" s="13"/>
      <c r="C5" s="13"/>
      <c r="D5" s="13"/>
      <c r="E5" s="13"/>
      <c r="F5" s="13"/>
      <c r="G5" s="13"/>
      <c r="H5" s="13"/>
      <c r="I5" s="14"/>
      <c r="J5" s="14"/>
      <c r="K5" s="14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5"/>
      <c r="X5" s="10"/>
    </row>
    <row r="6" spans="1:24" ht="15" x14ac:dyDescent="0.25">
      <c r="A6" s="10"/>
      <c r="B6" s="36" t="s">
        <v>14</v>
      </c>
      <c r="C6" s="36"/>
      <c r="D6" s="36"/>
      <c r="E6" s="36"/>
      <c r="F6" s="36"/>
      <c r="G6" s="36"/>
      <c r="H6" s="3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" x14ac:dyDescent="0.25">
      <c r="A7" s="10"/>
      <c r="B7" s="17">
        <v>0</v>
      </c>
      <c r="C7" s="17">
        <v>0.05</v>
      </c>
      <c r="D7" s="15">
        <f>C7+$C$7</f>
        <v>0.1</v>
      </c>
      <c r="E7" s="15">
        <f t="shared" ref="E7:H7" si="2">D7+$C$7</f>
        <v>0.15000000000000002</v>
      </c>
      <c r="F7" s="15">
        <f t="shared" si="2"/>
        <v>0.2</v>
      </c>
      <c r="G7" s="15">
        <f t="shared" si="2"/>
        <v>0.25</v>
      </c>
      <c r="H7" s="15">
        <f t="shared" si="2"/>
        <v>0.3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" x14ac:dyDescent="0.25">
      <c r="A8" s="12" t="s">
        <v>15</v>
      </c>
      <c r="B8" s="18">
        <f>NPV(B7,$B3:$V$3)*(1+B7)</f>
        <v>4500</v>
      </c>
      <c r="C8" s="18">
        <f>NPV(C7,$B3:$V$3)*(1+C7)</f>
        <v>2432.5692658992921</v>
      </c>
      <c r="D8" s="18">
        <f>NPV(D7,$B3:$V$3)*(1+D7)</f>
        <v>788.40638284540887</v>
      </c>
      <c r="E8" s="18">
        <f>NPV(E7,$B3:$V$3)*(1+E7)</f>
        <v>-538.73402280172604</v>
      </c>
      <c r="F8" s="18">
        <f>NPV(F7,$B3:$V$3)*(1+F7)</f>
        <v>-1624.3891460905347</v>
      </c>
      <c r="G8" s="18">
        <f>NPV(G7,$B3:$V$3)*(1+G7)</f>
        <v>-2523.2640000000001</v>
      </c>
      <c r="H8" s="18">
        <f>NPV(H7,$B3:$V$3)*(1+H7)</f>
        <v>-3275.6485703080452</v>
      </c>
      <c r="I8" s="1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" outlineLevel="1" x14ac:dyDescent="0.25">
      <c r="A9" s="12" t="s">
        <v>16</v>
      </c>
      <c r="B9" s="18">
        <f>NPV(B7,$B$4:$V4)*(1+B7)</f>
        <v>9000</v>
      </c>
      <c r="C9" s="18">
        <f>NPV(C7,$B$4:$V4)*(1+C7)</f>
        <v>4865.1385317985842</v>
      </c>
      <c r="D9" s="18">
        <f>NPV(D7,$B$4:$V4)*(1+D7)</f>
        <v>1576.8127656908177</v>
      </c>
      <c r="E9" s="18">
        <f>NPV(E7,$B$4:$V4)*(1+E7)</f>
        <v>-1077.4680456034521</v>
      </c>
      <c r="F9" s="18">
        <f>NPV(F7,$B$4:$V4)*(1+F7)</f>
        <v>-3248.7782921810694</v>
      </c>
      <c r="G9" s="18">
        <f>NPV(G7,$B$4:$V4)*(1+G7)</f>
        <v>-5046.5280000000002</v>
      </c>
      <c r="H9" s="18">
        <f>NPV(H7,$B$4:$V4)*(1+H7)</f>
        <v>-6551.2971406160905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" outlineLevel="1" x14ac:dyDescent="0.25">
      <c r="A10" s="12"/>
      <c r="B10" s="18"/>
      <c r="C10" s="18"/>
      <c r="D10" s="18"/>
      <c r="E10" s="18"/>
      <c r="F10" s="18"/>
      <c r="G10" s="18"/>
      <c r="H10" s="1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" x14ac:dyDescent="0.25">
      <c r="A23" s="10"/>
      <c r="B23" s="15">
        <f t="shared" ref="B23:G23" si="3">C7</f>
        <v>0.05</v>
      </c>
      <c r="C23" s="15">
        <f t="shared" si="3"/>
        <v>0.1</v>
      </c>
      <c r="D23" s="15">
        <f t="shared" si="3"/>
        <v>0.15000000000000002</v>
      </c>
      <c r="E23" s="15">
        <f t="shared" si="3"/>
        <v>0.2</v>
      </c>
      <c r="F23" s="15">
        <f t="shared" si="3"/>
        <v>0.25</v>
      </c>
      <c r="G23" s="15">
        <f t="shared" si="3"/>
        <v>0.3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" x14ac:dyDescent="0.25">
      <c r="A31" s="10"/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5" spans="1:24" x14ac:dyDescent="0.2">
      <c r="A35" s="7"/>
    </row>
    <row r="51" spans="2:8" x14ac:dyDescent="0.2">
      <c r="B51" s="8"/>
      <c r="C51" s="6"/>
      <c r="D51" s="6"/>
      <c r="E51" s="6"/>
      <c r="F51" s="6"/>
      <c r="G51" s="6"/>
      <c r="H51" s="6"/>
    </row>
  </sheetData>
  <mergeCells count="2">
    <mergeCell ref="B1:H1"/>
    <mergeCell ref="B6:H6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tabSelected="1" zoomScaleNormal="100" workbookViewId="0"/>
  </sheetViews>
  <sheetFormatPr baseColWidth="10" defaultColWidth="11.42578125" defaultRowHeight="12.75" x14ac:dyDescent="0.2"/>
  <cols>
    <col min="1" max="1" width="33.42578125" style="1" customWidth="1"/>
    <col min="2" max="2" width="13.7109375" style="1" customWidth="1"/>
    <col min="3" max="3" width="14.28515625" style="1" customWidth="1"/>
    <col min="4" max="4" width="13.5703125" style="1" customWidth="1"/>
    <col min="5" max="5" width="12" style="1" customWidth="1"/>
    <col min="6" max="6" width="13" style="1" customWidth="1"/>
    <col min="7" max="7" width="5.140625" style="1" customWidth="1"/>
    <col min="8" max="8" width="33.140625" style="1" customWidth="1"/>
    <col min="9" max="9" width="17.7109375" style="1" customWidth="1"/>
    <col min="10" max="10" width="14.28515625" style="1" customWidth="1"/>
    <col min="11" max="11" width="10.140625" style="1" customWidth="1"/>
    <col min="12" max="12" width="10.5703125" style="1" customWidth="1"/>
    <col min="13" max="13" width="12.42578125" style="1" customWidth="1"/>
    <col min="14" max="14" width="8.7109375" style="1" customWidth="1"/>
    <col min="15" max="16384" width="11.42578125" style="1"/>
  </cols>
  <sheetData>
    <row r="1" spans="1:14" ht="1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" x14ac:dyDescent="0.25">
      <c r="A2" s="37" t="s">
        <v>8</v>
      </c>
      <c r="B2" s="37"/>
      <c r="C2" s="37"/>
      <c r="D2" s="37"/>
      <c r="E2" s="37"/>
      <c r="F2" s="37"/>
      <c r="G2" s="21"/>
      <c r="H2" s="37" t="s">
        <v>9</v>
      </c>
      <c r="I2" s="37"/>
      <c r="J2" s="37"/>
      <c r="K2" s="37"/>
      <c r="L2" s="37"/>
      <c r="M2" s="37"/>
      <c r="N2" s="37"/>
    </row>
    <row r="3" spans="1:14" ht="15" x14ac:dyDescent="0.25">
      <c r="A3" s="22"/>
      <c r="B3" s="22" t="s">
        <v>23</v>
      </c>
      <c r="C3" s="22" t="s">
        <v>18</v>
      </c>
      <c r="D3" s="22" t="s">
        <v>17</v>
      </c>
      <c r="E3" s="22" t="s">
        <v>19</v>
      </c>
      <c r="F3" s="22" t="s">
        <v>19</v>
      </c>
      <c r="G3" s="21"/>
      <c r="H3" s="22"/>
      <c r="I3" s="22" t="s">
        <v>23</v>
      </c>
      <c r="J3" s="22" t="str">
        <f>C3</f>
        <v>Pris/enhet</v>
      </c>
      <c r="K3" s="22" t="str">
        <f>D3</f>
        <v>Forbruk/enhet</v>
      </c>
      <c r="L3" s="22" t="s">
        <v>19</v>
      </c>
      <c r="M3" s="22" t="s">
        <v>19</v>
      </c>
      <c r="N3" s="22"/>
    </row>
    <row r="4" spans="1:14" ht="15" x14ac:dyDescent="0.25">
      <c r="A4" s="21" t="s">
        <v>1</v>
      </c>
      <c r="B4" s="21" t="s">
        <v>24</v>
      </c>
      <c r="C4" s="21"/>
      <c r="D4" s="19"/>
      <c r="E4" s="19"/>
      <c r="F4" s="23">
        <v>20</v>
      </c>
      <c r="G4" s="21"/>
      <c r="H4" s="21" t="str">
        <f>A4</f>
        <v>Salgspris</v>
      </c>
      <c r="I4" s="21" t="str">
        <f>B4</f>
        <v>kroner/enhet</v>
      </c>
      <c r="J4" s="21"/>
      <c r="K4" s="21"/>
      <c r="L4" s="21"/>
      <c r="M4" s="24">
        <f>F4</f>
        <v>20</v>
      </c>
      <c r="N4" s="21"/>
    </row>
    <row r="5" spans="1:14" ht="15" x14ac:dyDescent="0.25">
      <c r="A5" s="21" t="s">
        <v>6</v>
      </c>
      <c r="B5" s="21" t="s">
        <v>27</v>
      </c>
      <c r="C5" s="23">
        <v>120</v>
      </c>
      <c r="D5" s="23">
        <v>0.05</v>
      </c>
      <c r="E5" s="23">
        <f>C5*D5</f>
        <v>6</v>
      </c>
      <c r="F5" s="19"/>
      <c r="G5" s="21"/>
      <c r="H5" s="21" t="str">
        <f>A5</f>
        <v>Pølser</v>
      </c>
      <c r="I5" s="21" t="str">
        <f>B5</f>
        <v>kilo</v>
      </c>
      <c r="J5" s="24">
        <f t="shared" ref="J5:L6" si="0">C5</f>
        <v>120</v>
      </c>
      <c r="K5" s="24">
        <f t="shared" si="0"/>
        <v>0.05</v>
      </c>
      <c r="L5" s="24">
        <f t="shared" si="0"/>
        <v>6</v>
      </c>
      <c r="M5" s="21"/>
      <c r="N5" s="21"/>
    </row>
    <row r="6" spans="1:14" ht="15" x14ac:dyDescent="0.25">
      <c r="A6" s="21" t="s">
        <v>7</v>
      </c>
      <c r="B6" s="21"/>
      <c r="C6" s="23"/>
      <c r="D6" s="23"/>
      <c r="E6" s="23">
        <v>1.5</v>
      </c>
      <c r="F6" s="19"/>
      <c r="G6" s="21"/>
      <c r="H6" s="21" t="str">
        <f>A6</f>
        <v>Sennep, ketchup, o.a.</v>
      </c>
      <c r="I6" s="21"/>
      <c r="J6" s="24"/>
      <c r="K6" s="24"/>
      <c r="L6" s="24">
        <f t="shared" si="0"/>
        <v>1.5</v>
      </c>
      <c r="M6" s="21"/>
      <c r="N6" s="21"/>
    </row>
    <row r="7" spans="1:14" ht="15" x14ac:dyDescent="0.25">
      <c r="A7" s="25" t="s">
        <v>2</v>
      </c>
      <c r="B7" s="25" t="s">
        <v>24</v>
      </c>
      <c r="C7" s="26"/>
      <c r="D7" s="23"/>
      <c r="E7" s="19">
        <f>SUM(E5:E6)</f>
        <v>7.5</v>
      </c>
      <c r="F7" s="19">
        <f>E7</f>
        <v>7.5</v>
      </c>
      <c r="G7" s="21"/>
      <c r="H7" s="21" t="str">
        <f>A7</f>
        <v>Sum variable enhetskostnader</v>
      </c>
      <c r="I7" s="21" t="s">
        <v>24</v>
      </c>
      <c r="J7" s="24"/>
      <c r="K7" s="24"/>
      <c r="L7" s="24">
        <f>E7</f>
        <v>7.5</v>
      </c>
      <c r="M7" s="21"/>
      <c r="N7" s="21"/>
    </row>
    <row r="8" spans="1:14" ht="15" x14ac:dyDescent="0.25">
      <c r="A8" s="25" t="s">
        <v>3</v>
      </c>
      <c r="B8" s="25" t="s">
        <v>24</v>
      </c>
      <c r="C8" s="21"/>
      <c r="D8" s="19"/>
      <c r="E8" s="19"/>
      <c r="F8" s="19">
        <f>F4-F7</f>
        <v>12.5</v>
      </c>
      <c r="G8" s="21"/>
      <c r="H8" s="21"/>
      <c r="I8" s="21"/>
      <c r="J8" s="21"/>
      <c r="K8" s="19"/>
      <c r="L8" s="19"/>
      <c r="M8" s="19"/>
      <c r="N8" s="21"/>
    </row>
    <row r="9" spans="1:14" ht="15" x14ac:dyDescent="0.25">
      <c r="A9" s="21"/>
      <c r="B9" s="21"/>
      <c r="C9" s="21"/>
      <c r="D9" s="21"/>
      <c r="E9" s="21"/>
      <c r="F9" s="21"/>
      <c r="G9" s="21"/>
      <c r="H9" s="21" t="s">
        <v>31</v>
      </c>
      <c r="I9" s="21" t="s">
        <v>25</v>
      </c>
      <c r="J9" s="21"/>
      <c r="K9" s="21"/>
      <c r="L9" s="27">
        <f>F10</f>
        <v>30000</v>
      </c>
      <c r="M9" s="21"/>
      <c r="N9" s="21"/>
    </row>
    <row r="10" spans="1:14" ht="15" x14ac:dyDescent="0.25">
      <c r="A10" s="21" t="s">
        <v>36</v>
      </c>
      <c r="B10" s="21" t="s">
        <v>25</v>
      </c>
      <c r="C10" s="21"/>
      <c r="D10" s="21"/>
      <c r="E10" s="21"/>
      <c r="F10" s="28">
        <v>30000</v>
      </c>
      <c r="G10" s="21"/>
      <c r="H10" s="25" t="s">
        <v>32</v>
      </c>
      <c r="I10" s="25" t="s">
        <v>26</v>
      </c>
      <c r="J10" s="21"/>
      <c r="K10" s="21"/>
      <c r="L10" s="27">
        <f>F12</f>
        <v>350</v>
      </c>
      <c r="M10" s="21"/>
      <c r="N10" s="21"/>
    </row>
    <row r="11" spans="1:14" ht="15" x14ac:dyDescent="0.25">
      <c r="A11" s="25" t="s">
        <v>28</v>
      </c>
      <c r="B11" s="25" t="s">
        <v>26</v>
      </c>
      <c r="C11" s="21"/>
      <c r="D11" s="21"/>
      <c r="E11" s="21"/>
      <c r="F11" s="29">
        <f>F8*F10/1000</f>
        <v>375</v>
      </c>
      <c r="G11" s="21"/>
      <c r="H11" s="21"/>
      <c r="I11" s="21"/>
      <c r="J11" s="21"/>
      <c r="K11" s="21"/>
      <c r="L11" s="21"/>
      <c r="M11" s="21"/>
      <c r="N11" s="21"/>
    </row>
    <row r="12" spans="1:14" ht="15" x14ac:dyDescent="0.25">
      <c r="A12" s="25" t="s">
        <v>29</v>
      </c>
      <c r="B12" s="25" t="str">
        <f>B11</f>
        <v>tusen kroner</v>
      </c>
      <c r="C12" s="21"/>
      <c r="D12" s="21"/>
      <c r="E12" s="21"/>
      <c r="F12" s="28">
        <v>350</v>
      </c>
      <c r="G12" s="21"/>
      <c r="H12" s="25" t="s">
        <v>22</v>
      </c>
      <c r="I12" s="25" t="s">
        <v>24</v>
      </c>
      <c r="J12" s="21"/>
      <c r="K12" s="21"/>
      <c r="L12" s="19">
        <f>L10*1000/L9</f>
        <v>11.666666666666666</v>
      </c>
      <c r="M12" s="21"/>
      <c r="N12" s="21"/>
    </row>
    <row r="13" spans="1:14" ht="15" x14ac:dyDescent="0.25">
      <c r="A13" s="25" t="s">
        <v>4</v>
      </c>
      <c r="B13" s="25" t="str">
        <f>B12</f>
        <v>tusen kroner</v>
      </c>
      <c r="C13" s="21"/>
      <c r="D13" s="21"/>
      <c r="E13" s="21"/>
      <c r="F13" s="29">
        <f>F11-F12</f>
        <v>25</v>
      </c>
      <c r="G13" s="21"/>
      <c r="H13" s="25" t="s">
        <v>33</v>
      </c>
      <c r="I13" s="25" t="s">
        <v>24</v>
      </c>
      <c r="J13" s="21"/>
      <c r="K13" s="21"/>
      <c r="L13" s="30">
        <f>L7+L12</f>
        <v>19.166666666666664</v>
      </c>
      <c r="M13" s="30">
        <f>L13</f>
        <v>19.166666666666664</v>
      </c>
      <c r="N13" s="21"/>
    </row>
    <row r="14" spans="1:14" ht="15" x14ac:dyDescent="0.25">
      <c r="A14" s="21"/>
      <c r="B14" s="21"/>
      <c r="C14" s="21"/>
      <c r="D14" s="21"/>
      <c r="E14" s="21"/>
      <c r="F14" s="21"/>
      <c r="G14" s="21"/>
      <c r="H14" s="25" t="s">
        <v>35</v>
      </c>
      <c r="I14" s="25" t="s">
        <v>24</v>
      </c>
      <c r="J14" s="21"/>
      <c r="K14" s="21"/>
      <c r="L14" s="21"/>
      <c r="M14" s="31">
        <f>M4-M13</f>
        <v>0.8333333333333357</v>
      </c>
      <c r="N14" s="21"/>
    </row>
    <row r="15" spans="1:14" ht="15" x14ac:dyDescent="0.25">
      <c r="A15" s="21"/>
      <c r="B15" s="21"/>
      <c r="C15" s="21"/>
      <c r="D15" s="21"/>
      <c r="E15" s="21"/>
      <c r="F15" s="21"/>
      <c r="G15" s="21"/>
      <c r="H15" s="25" t="s">
        <v>34</v>
      </c>
      <c r="I15" s="25" t="str">
        <f>I10</f>
        <v>tusen kroner</v>
      </c>
      <c r="J15" s="21"/>
      <c r="K15" s="21"/>
      <c r="L15" s="21"/>
      <c r="M15" s="32">
        <f>M14*L9/1000</f>
        <v>25.000000000000071</v>
      </c>
      <c r="N15" s="21"/>
    </row>
    <row r="16" spans="1:14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2"/>
      <c r="N16" s="21"/>
    </row>
    <row r="17" spans="1:16" ht="15" customHeight="1" x14ac:dyDescent="0.25">
      <c r="A17" s="21"/>
      <c r="B17" s="21"/>
      <c r="C17" s="38" t="str">
        <f>A10</f>
        <v xml:space="preserve">Salgsvolum </v>
      </c>
      <c r="D17" s="38"/>
      <c r="E17" s="38"/>
      <c r="F17" s="38"/>
      <c r="G17" s="21"/>
      <c r="H17" s="21"/>
      <c r="I17" s="21"/>
      <c r="J17" s="21"/>
      <c r="K17" s="21"/>
      <c r="L17" s="21"/>
      <c r="M17" s="32"/>
      <c r="N17" s="21"/>
    </row>
    <row r="18" spans="1:16" ht="15" x14ac:dyDescent="0.25">
      <c r="A18" s="21"/>
      <c r="B18" s="21"/>
      <c r="C18" s="33">
        <v>0</v>
      </c>
      <c r="D18" s="33">
        <v>15000</v>
      </c>
      <c r="E18" s="34">
        <f>$D$18+D18</f>
        <v>30000</v>
      </c>
      <c r="F18" s="34">
        <f>$D$18+E18</f>
        <v>45000</v>
      </c>
      <c r="G18" s="34"/>
      <c r="H18" s="21"/>
      <c r="I18" s="21"/>
      <c r="J18" s="34"/>
      <c r="K18" s="34"/>
      <c r="L18" s="34"/>
      <c r="M18" s="34"/>
      <c r="N18" s="34"/>
    </row>
    <row r="19" spans="1:16" ht="15" x14ac:dyDescent="0.25">
      <c r="A19" s="25" t="s">
        <v>30</v>
      </c>
      <c r="B19" s="25" t="s">
        <v>26</v>
      </c>
      <c r="C19" s="34">
        <f>$F$4*C18/1000</f>
        <v>0</v>
      </c>
      <c r="D19" s="34">
        <f>$F$4*D18/1000</f>
        <v>300</v>
      </c>
      <c r="E19" s="34">
        <f>$F$4*E18/1000</f>
        <v>600</v>
      </c>
      <c r="F19" s="34">
        <f>$F$4*F18/1000</f>
        <v>900</v>
      </c>
      <c r="G19" s="34"/>
      <c r="H19" s="35"/>
      <c r="I19" s="35"/>
      <c r="J19" s="34"/>
      <c r="K19" s="34"/>
      <c r="L19" s="34"/>
      <c r="M19" s="34"/>
      <c r="N19" s="34"/>
    </row>
    <row r="20" spans="1:16" ht="15" x14ac:dyDescent="0.25">
      <c r="A20" s="25" t="s">
        <v>21</v>
      </c>
      <c r="B20" s="25" t="s">
        <v>26</v>
      </c>
      <c r="C20" s="34">
        <f>$F$8*C18/1000</f>
        <v>0</v>
      </c>
      <c r="D20" s="34">
        <f>$F$7*D18/1000</f>
        <v>112.5</v>
      </c>
      <c r="E20" s="34">
        <f>$F$7*E18/1000</f>
        <v>225</v>
      </c>
      <c r="F20" s="34">
        <f>$F$7*F18/1000</f>
        <v>337.5</v>
      </c>
      <c r="G20" s="34"/>
      <c r="H20" s="21"/>
      <c r="I20" s="21"/>
      <c r="J20" s="29"/>
      <c r="K20" s="29"/>
      <c r="L20" s="29"/>
      <c r="M20" s="29"/>
      <c r="N20" s="29"/>
    </row>
    <row r="21" spans="1:16" ht="15" x14ac:dyDescent="0.25">
      <c r="A21" s="25" t="s">
        <v>22</v>
      </c>
      <c r="B21" s="25" t="s">
        <v>26</v>
      </c>
      <c r="C21" s="34">
        <f>$F$12</f>
        <v>350</v>
      </c>
      <c r="D21" s="34">
        <f>$F$12</f>
        <v>350</v>
      </c>
      <c r="E21" s="34">
        <f>$F$12</f>
        <v>350</v>
      </c>
      <c r="F21" s="34">
        <f>$F$12</f>
        <v>350</v>
      </c>
      <c r="G21" s="34"/>
      <c r="H21" s="21"/>
      <c r="I21" s="21"/>
      <c r="J21" s="21"/>
      <c r="K21" s="21"/>
      <c r="L21" s="21"/>
      <c r="M21" s="21"/>
      <c r="N21" s="21"/>
    </row>
    <row r="22" spans="1:16" ht="11.25" customHeight="1" x14ac:dyDescent="0.25">
      <c r="A22" s="25" t="s">
        <v>20</v>
      </c>
      <c r="B22" s="25" t="s">
        <v>26</v>
      </c>
      <c r="C22" s="34">
        <f>C20+C21</f>
        <v>350</v>
      </c>
      <c r="D22" s="34">
        <f>D20+D21</f>
        <v>462.5</v>
      </c>
      <c r="E22" s="34">
        <f>E20+E21</f>
        <v>575</v>
      </c>
      <c r="F22" s="34">
        <f>F20+F21</f>
        <v>687.5</v>
      </c>
      <c r="G22" s="34"/>
      <c r="H22" s="21"/>
      <c r="I22" s="21"/>
      <c r="J22" s="21"/>
      <c r="K22" s="21"/>
      <c r="L22" s="21"/>
      <c r="M22" s="21"/>
      <c r="N22" s="21"/>
    </row>
    <row r="23" spans="1:16" ht="15" x14ac:dyDescent="0.25">
      <c r="A23" s="25" t="s">
        <v>4</v>
      </c>
      <c r="B23" s="25" t="s">
        <v>26</v>
      </c>
      <c r="C23" s="34">
        <f>C19-C22</f>
        <v>-350</v>
      </c>
      <c r="D23" s="34">
        <f>D19-D22</f>
        <v>-162.5</v>
      </c>
      <c r="E23" s="34">
        <f>E19-E22</f>
        <v>25</v>
      </c>
      <c r="F23" s="34">
        <f>F19-F22</f>
        <v>212.5</v>
      </c>
      <c r="G23" s="34"/>
      <c r="H23" s="21"/>
      <c r="I23" s="21"/>
      <c r="J23" s="23"/>
      <c r="K23" s="21"/>
      <c r="L23" s="21"/>
      <c r="M23" s="21"/>
      <c r="N23" s="21"/>
    </row>
    <row r="24" spans="1:16" ht="15" x14ac:dyDescent="0.25">
      <c r="A24" s="21"/>
      <c r="B24" s="21"/>
      <c r="C24" s="34"/>
      <c r="D24" s="34"/>
      <c r="E24" s="34"/>
      <c r="F24" s="34"/>
      <c r="G24" s="34"/>
      <c r="H24" s="21"/>
      <c r="I24" s="21"/>
      <c r="J24" s="21"/>
      <c r="K24" s="21"/>
      <c r="L24" s="22"/>
      <c r="M24" s="22"/>
      <c r="N24" s="22"/>
      <c r="O24" s="9"/>
      <c r="P24" s="9"/>
    </row>
    <row r="25" spans="1:16" ht="15" x14ac:dyDescent="0.25">
      <c r="A25" s="21"/>
      <c r="B25" s="21"/>
      <c r="C25" s="34"/>
      <c r="D25" s="34"/>
      <c r="E25" s="34"/>
      <c r="F25" s="34"/>
      <c r="G25" s="34"/>
      <c r="H25" s="21"/>
      <c r="I25" s="21"/>
      <c r="J25" s="21"/>
      <c r="K25" s="21"/>
      <c r="L25" s="21"/>
      <c r="M25" s="21"/>
      <c r="N25" s="19"/>
      <c r="O25" s="2"/>
      <c r="P25" s="2"/>
    </row>
    <row r="26" spans="1:16" ht="15" x14ac:dyDescent="0.25">
      <c r="A26" s="21"/>
      <c r="B26" s="21"/>
      <c r="C26" s="34"/>
      <c r="D26" s="34"/>
      <c r="E26" s="34"/>
      <c r="F26" s="34"/>
      <c r="G26" s="34"/>
      <c r="H26" s="21"/>
      <c r="I26" s="21"/>
      <c r="J26" s="21"/>
      <c r="K26" s="21"/>
      <c r="L26" s="21"/>
      <c r="M26" s="19"/>
      <c r="N26" s="19"/>
      <c r="O26" s="2"/>
      <c r="P26" s="2"/>
    </row>
    <row r="27" spans="1:16" ht="15" x14ac:dyDescent="0.25">
      <c r="A27" s="34"/>
      <c r="B27" s="34"/>
      <c r="C27" s="34"/>
      <c r="D27" s="34"/>
      <c r="E27" s="34"/>
      <c r="F27" s="34"/>
      <c r="G27" s="34"/>
      <c r="H27" s="21"/>
      <c r="I27" s="21"/>
      <c r="J27" s="21"/>
      <c r="K27" s="21"/>
      <c r="L27" s="21"/>
      <c r="M27" s="19"/>
      <c r="N27" s="19"/>
      <c r="O27" s="2"/>
      <c r="P27" s="2"/>
    </row>
    <row r="28" spans="1:16" ht="15" x14ac:dyDescent="0.25">
      <c r="A28" s="21"/>
      <c r="B28" s="21"/>
      <c r="C28" s="34"/>
      <c r="D28" s="34"/>
      <c r="E28" s="34"/>
      <c r="F28" s="34"/>
      <c r="G28" s="34"/>
      <c r="H28" s="23"/>
      <c r="I28" s="23"/>
      <c r="J28" s="30"/>
      <c r="K28" s="30"/>
      <c r="L28" s="21"/>
      <c r="M28" s="21"/>
      <c r="N28" s="19"/>
      <c r="O28" s="2"/>
      <c r="P28" s="2"/>
    </row>
    <row r="29" spans="1:16" ht="1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9"/>
      <c r="K29" s="29"/>
      <c r="L29" s="25"/>
      <c r="M29" s="21"/>
      <c r="N29" s="19"/>
      <c r="O29" s="2"/>
      <c r="P29" s="2"/>
    </row>
    <row r="30" spans="1:16" ht="1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5"/>
      <c r="M30" s="21"/>
      <c r="N30" s="19"/>
      <c r="O30" s="2"/>
      <c r="P30" s="2"/>
    </row>
    <row r="31" spans="1:16" ht="1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6" ht="1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5"/>
      <c r="M32" s="21"/>
      <c r="N32" s="21"/>
      <c r="P32" s="3"/>
    </row>
    <row r="33" spans="1:16" ht="15" x14ac:dyDescent="0.25">
      <c r="A33" s="25" t="s">
        <v>5</v>
      </c>
      <c r="B33" s="25"/>
      <c r="C33" s="21"/>
      <c r="D33" s="34">
        <f>D18</f>
        <v>15000</v>
      </c>
      <c r="E33" s="34">
        <f>E18</f>
        <v>30000</v>
      </c>
      <c r="F33" s="34">
        <f>F18</f>
        <v>45000</v>
      </c>
      <c r="G33" s="21"/>
      <c r="H33" s="21"/>
      <c r="I33" s="21"/>
      <c r="J33" s="21"/>
      <c r="K33" s="21"/>
      <c r="L33" s="25"/>
      <c r="M33" s="21"/>
      <c r="N33" s="21"/>
      <c r="P33" s="4"/>
    </row>
    <row r="34" spans="1:16" ht="1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5"/>
      <c r="M34" s="21"/>
      <c r="N34" s="21"/>
      <c r="P34" s="3"/>
    </row>
    <row r="35" spans="1:16" ht="1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5"/>
      <c r="M35" s="21"/>
      <c r="N35" s="21"/>
      <c r="P35" s="4"/>
    </row>
    <row r="36" spans="1:16" ht="15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6" ht="15" x14ac:dyDescent="0.25">
      <c r="A37" s="21"/>
      <c r="B37" s="21"/>
      <c r="C37" s="21"/>
      <c r="D37" s="21"/>
      <c r="E37" s="21"/>
      <c r="F37" s="21"/>
      <c r="G37" s="21"/>
      <c r="H37" s="34"/>
      <c r="I37" s="34"/>
      <c r="J37" s="21"/>
      <c r="K37" s="21"/>
      <c r="L37" s="21"/>
      <c r="M37" s="21"/>
      <c r="N37" s="21"/>
    </row>
    <row r="38" spans="1:16" ht="1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6" ht="1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6" ht="1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6" ht="1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6" ht="1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6" ht="1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6" ht="1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6" ht="15" x14ac:dyDescent="0.25">
      <c r="A45" s="21"/>
      <c r="B45" s="21"/>
      <c r="C45" s="21"/>
      <c r="D45" s="26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6" ht="1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 ht="1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6" ht="15" x14ac:dyDescent="0.25">
      <c r="A48" s="25"/>
      <c r="B48" s="2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 ht="15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ht="15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15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ht="15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ht="1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1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15" x14ac:dyDescent="0.25">
      <c r="A55" s="21"/>
      <c r="B55" s="21"/>
      <c r="C55" s="21"/>
      <c r="D55" s="21"/>
      <c r="E55" s="21"/>
      <c r="F55" s="21"/>
      <c r="G55" s="34"/>
      <c r="H55" s="34"/>
      <c r="I55" s="34"/>
      <c r="J55" s="34"/>
      <c r="K55" s="21"/>
      <c r="L55" s="21"/>
      <c r="M55" s="21"/>
      <c r="N55" s="21"/>
    </row>
  </sheetData>
  <mergeCells count="3">
    <mergeCell ref="H2:N2"/>
    <mergeCell ref="C17:F17"/>
    <mergeCell ref="A2:F2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1.2b</vt:lpstr>
      <vt:lpstr>Oppgave 1.4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2015-05-08T09:08:38Z</dcterms:created>
  <dcterms:modified xsi:type="dcterms:W3CDTF">2020-01-30T14:11:22Z</dcterms:modified>
</cp:coreProperties>
</file>