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8625" windowHeight="4590" activeTab="4"/>
  </bookViews>
  <sheets>
    <sheet name="Tabell 7.1" sheetId="1" r:id="rId1"/>
    <sheet name="Tabell 7.2" sheetId="2" r:id="rId2"/>
    <sheet name="Tabell 7.3" sheetId="3" r:id="rId3"/>
    <sheet name="Tabell 7.6" sheetId="4" r:id="rId4"/>
    <sheet name="Oppgave 7.4" sheetId="5" r:id="rId5"/>
  </sheets>
  <definedNames/>
  <calcPr fullCalcOnLoad="1"/>
</workbook>
</file>

<file path=xl/comments1.xml><?xml version="1.0" encoding="utf-8"?>
<comments xmlns="http://schemas.openxmlformats.org/spreadsheetml/2006/main">
  <authors>
    <author>BI User</author>
  </authors>
  <commentList>
    <comment ref="A1" authorId="0">
      <text>
        <r>
          <rPr>
            <sz val="8"/>
            <rFont val="Tahoma"/>
            <family val="2"/>
          </rPr>
          <t>Her beregnes forventning, varians og standardavvik for en sannsynlighetsfordeling med inntil tre mulige utfall. Tall i fet skrift er inngangsdata. Modellen er brukt i tabell 7.1.</t>
        </r>
      </text>
    </comment>
  </commentList>
</comments>
</file>

<file path=xl/comments2.xml><?xml version="1.0" encoding="utf-8"?>
<comments xmlns="http://schemas.openxmlformats.org/spreadsheetml/2006/main">
  <authors>
    <author>BI User</author>
  </authors>
  <commentList>
    <comment ref="A1" authorId="0">
      <text>
        <r>
          <rPr>
            <sz val="8"/>
            <rFont val="Tahoma"/>
            <family val="2"/>
          </rPr>
          <t>Her beregnes forventning, varians og standardavvik for tre sannsynlighetsfordelinger med inntil tre mulige utfall. De tre sannsynlighetsfordelingene gjelder hhv. bedriften uten prosjektet (kjetting), det nye prosjektet (Snøskuffe) og bedriften med prosjektet (Totalt). Tall og ord med fet skrift er inngangsdata. Modellen er brukt i tabell 7.2.</t>
        </r>
      </text>
    </comment>
  </commentList>
</comments>
</file>

<file path=xl/comments3.xml><?xml version="1.0" encoding="utf-8"?>
<comments xmlns="http://schemas.openxmlformats.org/spreadsheetml/2006/main">
  <authors>
    <author>BI User</author>
  </authors>
  <commentList>
    <comment ref="A1" authorId="0">
      <text>
        <r>
          <rPr>
            <sz val="8"/>
            <rFont val="Tahoma"/>
            <family val="2"/>
          </rPr>
          <t xml:space="preserve">Her beregnes betaverdi for et prosjekt. Tall og ord med fet skrift er inngangsdata. Modellen er brukt i tabell 7.3.
</t>
        </r>
      </text>
    </comment>
  </commentList>
</comments>
</file>

<file path=xl/comments4.xml><?xml version="1.0" encoding="utf-8"?>
<comments xmlns="http://schemas.openxmlformats.org/spreadsheetml/2006/main">
  <authors>
    <author>BI User</author>
  </authors>
  <commentList>
    <comment ref="A1" authorId="0">
      <text>
        <r>
          <rPr>
            <sz val="8"/>
            <rFont val="Tahoma"/>
            <family val="2"/>
          </rPr>
          <t xml:space="preserve">Her brukes kapitalverdimodellen til å beregne nominell egenkapitalkostnad etter skatt for et prosjekt. Tall og ord med fet skrift er inngangsdata. Modellen er brukt i tabell 7.6.
</t>
        </r>
      </text>
    </comment>
  </commentList>
</comments>
</file>

<file path=xl/comments5.xml><?xml version="1.0" encoding="utf-8"?>
<comments xmlns="http://schemas.openxmlformats.org/spreadsheetml/2006/main">
  <authors>
    <author>BI User</author>
  </authors>
  <commentList>
    <comment ref="A1" authorId="0">
      <text>
        <r>
          <rPr>
            <sz val="8"/>
            <rFont val="Tahoma"/>
            <family val="2"/>
          </rPr>
          <t xml:space="preserve">Prosentvis månedsavkastning på Osøo Børs (markedet) og for Orkla aksjen over perioden september 2005-august 2007.
</t>
        </r>
      </text>
    </comment>
  </commentList>
</comments>
</file>

<file path=xl/sharedStrings.xml><?xml version="1.0" encoding="utf-8"?>
<sst xmlns="http://schemas.openxmlformats.org/spreadsheetml/2006/main" count="98" uniqueCount="74">
  <si>
    <t xml:space="preserve"> </t>
  </si>
  <si>
    <t>i</t>
  </si>
  <si>
    <r>
      <t>p</t>
    </r>
    <r>
      <rPr>
        <vertAlign val="subscript"/>
        <sz val="10"/>
        <rFont val="Times New Roman"/>
        <family val="1"/>
      </rPr>
      <t>i</t>
    </r>
  </si>
  <si>
    <r>
      <t>p</t>
    </r>
    <r>
      <rPr>
        <vertAlign val="subscript"/>
        <sz val="10"/>
        <rFont val="Times New Roman"/>
        <family val="1"/>
      </rPr>
      <t>i</t>
    </r>
    <r>
      <rPr>
        <vertAlign val="superscript"/>
        <sz val="10"/>
        <rFont val="Times New Roman"/>
        <family val="1"/>
      </rPr>
      <t>.</t>
    </r>
    <r>
      <rPr>
        <sz val="10"/>
        <rFont val="Times New Roman"/>
        <family val="1"/>
      </rPr>
      <t>X</t>
    </r>
    <r>
      <rPr>
        <vertAlign val="subscript"/>
        <sz val="10"/>
        <rFont val="Times New Roman"/>
        <family val="1"/>
      </rPr>
      <t>i</t>
    </r>
  </si>
  <si>
    <r>
      <t>X</t>
    </r>
    <r>
      <rPr>
        <vertAlign val="subscript"/>
        <sz val="10"/>
        <rFont val="Times New Roman"/>
        <family val="1"/>
      </rPr>
      <t>i</t>
    </r>
    <r>
      <rPr>
        <sz val="10"/>
        <rFont val="Times New Roman"/>
        <family val="1"/>
      </rPr>
      <t>-E(X)</t>
    </r>
  </si>
  <si>
    <r>
      <t>(X</t>
    </r>
    <r>
      <rPr>
        <vertAlign val="subscript"/>
        <sz val="10"/>
        <rFont val="Times New Roman"/>
        <family val="1"/>
      </rPr>
      <t>i</t>
    </r>
    <r>
      <rPr>
        <sz val="10"/>
        <rFont val="Times New Roman"/>
        <family val="1"/>
      </rPr>
      <t>-E(X))</t>
    </r>
    <r>
      <rPr>
        <vertAlign val="superscript"/>
        <sz val="10"/>
        <rFont val="Times New Roman"/>
        <family val="1"/>
      </rPr>
      <t>2</t>
    </r>
  </si>
  <si>
    <r>
      <t>p</t>
    </r>
    <r>
      <rPr>
        <vertAlign val="subscript"/>
        <sz val="10"/>
        <rFont val="Times New Roman"/>
        <family val="1"/>
      </rPr>
      <t>i</t>
    </r>
    <r>
      <rPr>
        <vertAlign val="superscript"/>
        <sz val="10"/>
        <rFont val="Times New Roman"/>
        <family val="1"/>
      </rPr>
      <t>.</t>
    </r>
    <r>
      <rPr>
        <sz val="10"/>
        <rFont val="Times New Roman"/>
        <family val="1"/>
      </rPr>
      <t>(X</t>
    </r>
    <r>
      <rPr>
        <vertAlign val="subscript"/>
        <sz val="10"/>
        <rFont val="Times New Roman"/>
        <family val="1"/>
      </rPr>
      <t>i</t>
    </r>
    <r>
      <rPr>
        <sz val="10"/>
        <rFont val="Times New Roman"/>
        <family val="1"/>
      </rPr>
      <t>-E(X))</t>
    </r>
    <r>
      <rPr>
        <vertAlign val="superscript"/>
        <sz val="10"/>
        <rFont val="Times New Roman"/>
        <family val="1"/>
      </rPr>
      <t>2</t>
    </r>
  </si>
  <si>
    <t>1. Tilstand</t>
  </si>
  <si>
    <t>Forventning</t>
  </si>
  <si>
    <t>Std</t>
  </si>
  <si>
    <t>Std/forventning</t>
  </si>
  <si>
    <t>År</t>
  </si>
  <si>
    <t>Avkastning,</t>
  </si>
  <si>
    <t>Snøgrep</t>
  </si>
  <si>
    <t>markedet</t>
  </si>
  <si>
    <t>Avkastning -</t>
  </si>
  <si>
    <t>gj.snittsavkastning</t>
  </si>
  <si>
    <t>for Snøgrep</t>
  </si>
  <si>
    <t>for markedet</t>
  </si>
  <si>
    <t>Kolonne 5</t>
  </si>
  <si>
    <t>Gj.snitt</t>
  </si>
  <si>
    <t>Varians</t>
  </si>
  <si>
    <t>Sum</t>
  </si>
  <si>
    <t>Kovarians</t>
  </si>
  <si>
    <t>Selskap</t>
  </si>
  <si>
    <t>Beta</t>
  </si>
  <si>
    <t>Orkla</t>
  </si>
  <si>
    <t>Telenor</t>
  </si>
  <si>
    <t>Farstad Shipping</t>
  </si>
  <si>
    <t>Rieber &amp; Søn</t>
  </si>
  <si>
    <t>Funcon</t>
  </si>
  <si>
    <t>Veidekke</t>
  </si>
  <si>
    <t>Hafslund</t>
  </si>
  <si>
    <t>1,0</t>
  </si>
  <si>
    <t>Renewable Energy Corp. (REC)</t>
  </si>
  <si>
    <t>Questerre Energy Corp.</t>
  </si>
  <si>
    <t>Eltek</t>
  </si>
  <si>
    <t>0,9</t>
  </si>
  <si>
    <t>Egenkapitalbeta</t>
  </si>
  <si>
    <t>risikopremie</t>
  </si>
  <si>
    <t>rf (1-s)</t>
  </si>
  <si>
    <t>Nominell egenkapitalkostnad etter skatt</t>
  </si>
  <si>
    <r>
      <t xml:space="preserve">  0,04+2,1</t>
    </r>
    <r>
      <rPr>
        <vertAlign val="superscript"/>
        <sz val="10"/>
        <rFont val="Times New Roman"/>
        <family val="1"/>
      </rPr>
      <t>.</t>
    </r>
    <r>
      <rPr>
        <sz val="10"/>
        <rFont val="Times New Roman"/>
        <family val="1"/>
      </rPr>
      <t>0,06  =</t>
    </r>
  </si>
  <si>
    <r>
      <t xml:space="preserve">  0,04+1,7</t>
    </r>
    <r>
      <rPr>
        <vertAlign val="superscript"/>
        <sz val="10"/>
        <rFont val="Times New Roman"/>
        <family val="1"/>
      </rPr>
      <t>.</t>
    </r>
    <r>
      <rPr>
        <sz val="10"/>
        <rFont val="Times New Roman"/>
        <family val="1"/>
      </rPr>
      <t>0,06  =</t>
    </r>
  </si>
  <si>
    <r>
      <t xml:space="preserve">  0,04+1,5</t>
    </r>
    <r>
      <rPr>
        <vertAlign val="superscript"/>
        <sz val="10"/>
        <rFont val="Times New Roman"/>
        <family val="1"/>
      </rPr>
      <t>.</t>
    </r>
    <r>
      <rPr>
        <sz val="10"/>
        <rFont val="Times New Roman"/>
        <family val="1"/>
      </rPr>
      <t>0,06  =</t>
    </r>
  </si>
  <si>
    <r>
      <t xml:space="preserve">  0,04+1,2</t>
    </r>
    <r>
      <rPr>
        <vertAlign val="superscript"/>
        <sz val="10"/>
        <rFont val="Times New Roman"/>
        <family val="1"/>
      </rPr>
      <t>.</t>
    </r>
    <r>
      <rPr>
        <sz val="10"/>
        <rFont val="Times New Roman"/>
        <family val="1"/>
      </rPr>
      <t>0,06  =</t>
    </r>
  </si>
  <si>
    <r>
      <t xml:space="preserve">  0,04+1,0</t>
    </r>
    <r>
      <rPr>
        <vertAlign val="superscript"/>
        <sz val="10"/>
        <rFont val="Times New Roman"/>
        <family val="1"/>
      </rPr>
      <t>.</t>
    </r>
    <r>
      <rPr>
        <sz val="10"/>
        <rFont val="Times New Roman"/>
        <family val="1"/>
      </rPr>
      <t>0,06  =</t>
    </r>
  </si>
  <si>
    <r>
      <t xml:space="preserve">  0,04+0,9</t>
    </r>
    <r>
      <rPr>
        <vertAlign val="superscript"/>
        <sz val="10"/>
        <rFont val="Times New Roman"/>
        <family val="1"/>
      </rPr>
      <t>.</t>
    </r>
    <r>
      <rPr>
        <sz val="10"/>
        <rFont val="Times New Roman"/>
        <family val="1"/>
      </rPr>
      <t>0,06  =</t>
    </r>
  </si>
  <si>
    <r>
      <t xml:space="preserve">  0,04+0,7</t>
    </r>
    <r>
      <rPr>
        <vertAlign val="superscript"/>
        <sz val="10"/>
        <rFont val="Times New Roman"/>
        <family val="1"/>
      </rPr>
      <t>.</t>
    </r>
    <r>
      <rPr>
        <sz val="10"/>
        <rFont val="Times New Roman"/>
        <family val="1"/>
      </rPr>
      <t>0,06  =</t>
    </r>
  </si>
  <si>
    <r>
      <t xml:space="preserve">  0,04+0,5</t>
    </r>
    <r>
      <rPr>
        <vertAlign val="superscript"/>
        <sz val="10"/>
        <rFont val="Times New Roman"/>
        <family val="1"/>
      </rPr>
      <t>.</t>
    </r>
    <r>
      <rPr>
        <sz val="10"/>
        <rFont val="Times New Roman"/>
        <family val="1"/>
      </rPr>
      <t>0,06  =</t>
    </r>
  </si>
  <si>
    <r>
      <t xml:space="preserve">  0,04+0,3</t>
    </r>
    <r>
      <rPr>
        <vertAlign val="superscript"/>
        <sz val="10"/>
        <rFont val="Times New Roman"/>
        <family val="1"/>
      </rPr>
      <t>.</t>
    </r>
    <r>
      <rPr>
        <sz val="10"/>
        <rFont val="Times New Roman"/>
        <family val="1"/>
      </rPr>
      <t>0,06  =</t>
    </r>
  </si>
  <si>
    <r>
      <t xml:space="preserve">  0,04+0,1</t>
    </r>
    <r>
      <rPr>
        <vertAlign val="superscript"/>
        <sz val="10"/>
        <rFont val="Times New Roman"/>
        <family val="1"/>
      </rPr>
      <t>.</t>
    </r>
    <r>
      <rPr>
        <sz val="10"/>
        <rFont val="Times New Roman"/>
        <family val="1"/>
      </rPr>
      <t>0,06  =</t>
    </r>
  </si>
  <si>
    <r>
      <t>X</t>
    </r>
    <r>
      <rPr>
        <vertAlign val="subscript"/>
        <sz val="10"/>
        <rFont val="Times New Roman"/>
        <family val="1"/>
      </rPr>
      <t>i</t>
    </r>
  </si>
  <si>
    <t xml:space="preserve">E(X) </t>
  </si>
  <si>
    <t xml:space="preserve">Std(X) </t>
  </si>
  <si>
    <t xml:space="preserve">Var(X) </t>
  </si>
  <si>
    <t>2. Sannsynlighet</t>
  </si>
  <si>
    <t>3. Kjetting</t>
  </si>
  <si>
    <t>4. Snøskuffe</t>
  </si>
  <si>
    <t>5. Totalt</t>
  </si>
  <si>
    <t>6. Snøskuffebidrag</t>
  </si>
  <si>
    <r>
      <t>Kolonne 4</t>
    </r>
    <r>
      <rPr>
        <vertAlign val="superscript"/>
        <sz val="10"/>
        <rFont val="Times New Roman"/>
        <family val="1"/>
      </rPr>
      <t xml:space="preserve"> </t>
    </r>
  </si>
  <si>
    <t>mult. med</t>
  </si>
  <si>
    <t>Les dette</t>
  </si>
  <si>
    <t>2. Middels snø</t>
  </si>
  <si>
    <t>1. Lite snø</t>
  </si>
  <si>
    <t>3. Mye snø</t>
  </si>
  <si>
    <t>2005</t>
  </si>
  <si>
    <t>2006</t>
  </si>
  <si>
    <t>2007</t>
  </si>
  <si>
    <t>2008</t>
  </si>
  <si>
    <t>2009</t>
  </si>
  <si>
    <t>Markedet</t>
  </si>
  <si>
    <t>Tidspunkt</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</si>
</sst>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s>
  <fonts count="43">
    <font>
      <sz val="10"/>
      <name val="Arial"/>
      <family val="0"/>
    </font>
    <font>
      <sz val="11"/>
      <color indexed="8"/>
      <name val="Calibri"/>
      <family val="2"/>
    </font>
    <font>
      <sz val="8"/>
      <name val="Arial"/>
      <family val="0"/>
    </font>
    <font>
      <sz val="10"/>
      <name val="Times New Roman"/>
      <family val="1"/>
    </font>
    <font>
      <vertAlign val="subscript"/>
      <sz val="10"/>
      <name val="Times New Roman"/>
      <family val="1"/>
    </font>
    <font>
      <vertAlign val="superscript"/>
      <sz val="10"/>
      <name val="Times New Roman"/>
      <family val="1"/>
    </font>
    <font>
      <b/>
      <i/>
      <sz val="10"/>
      <name val="Times New Roman"/>
      <family val="1"/>
    </font>
    <font>
      <b/>
      <sz val="10"/>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0" applyNumberFormat="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23" borderId="1" applyNumberFormat="0" applyAlignment="0" applyProtection="0"/>
    <xf numFmtId="0" fontId="32" fillId="0" borderId="2" applyNumberFormat="0" applyFill="0" applyAlignment="0" applyProtection="0"/>
    <xf numFmtId="0" fontId="33" fillId="24" borderId="3" applyNumberFormat="0" applyAlignment="0" applyProtection="0"/>
    <xf numFmtId="0" fontId="0" fillId="25" borderId="4" applyNumberFormat="0" applyFont="0" applyAlignment="0" applyProtection="0"/>
    <xf numFmtId="0" fontId="34" fillId="26"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9" applyNumberFormat="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cellStyleXfs>
  <cellXfs count="55">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10" xfId="0" applyFont="1" applyBorder="1" applyAlignment="1">
      <alignment/>
    </xf>
    <xf numFmtId="0" fontId="3" fillId="0" borderId="10" xfId="0" applyFont="1" applyBorder="1" applyAlignment="1">
      <alignment horizontal="center"/>
    </xf>
    <xf numFmtId="0" fontId="3" fillId="0" borderId="11" xfId="0" applyFont="1" applyBorder="1" applyAlignment="1">
      <alignment/>
    </xf>
    <xf numFmtId="0" fontId="3" fillId="0" borderId="11" xfId="0" applyFont="1" applyBorder="1" applyAlignment="1">
      <alignment horizontal="center"/>
    </xf>
    <xf numFmtId="0" fontId="3" fillId="0" borderId="0" xfId="0" applyFont="1" applyFill="1" applyBorder="1" applyAlignment="1">
      <alignment/>
    </xf>
    <xf numFmtId="0" fontId="3" fillId="0" borderId="11" xfId="0" applyFont="1" applyFill="1" applyBorder="1" applyAlignment="1">
      <alignment/>
    </xf>
    <xf numFmtId="0" fontId="3" fillId="0" borderId="0" xfId="0" applyFont="1" applyBorder="1" applyAlignment="1">
      <alignment/>
    </xf>
    <xf numFmtId="0" fontId="6" fillId="0" borderId="0" xfId="0" applyFont="1" applyAlignment="1">
      <alignment/>
    </xf>
    <xf numFmtId="0" fontId="3" fillId="0" borderId="10" xfId="0" applyFont="1" applyBorder="1" applyAlignment="1">
      <alignment/>
    </xf>
    <xf numFmtId="0" fontId="3" fillId="0" borderId="0" xfId="0" applyFont="1" applyAlignment="1">
      <alignment horizontal="right"/>
    </xf>
    <xf numFmtId="9" fontId="3" fillId="0" borderId="0" xfId="0" applyNumberFormat="1" applyFont="1" applyAlignment="1">
      <alignment/>
    </xf>
    <xf numFmtId="0" fontId="3" fillId="0" borderId="11" xfId="0" applyFont="1" applyBorder="1" applyAlignment="1">
      <alignment horizontal="right"/>
    </xf>
    <xf numFmtId="9" fontId="3" fillId="0" borderId="11" xfId="0" applyNumberFormat="1" applyFont="1" applyBorder="1" applyAlignment="1">
      <alignment/>
    </xf>
    <xf numFmtId="0" fontId="7" fillId="0" borderId="0" xfId="0" applyFont="1" applyAlignment="1">
      <alignment/>
    </xf>
    <xf numFmtId="1" fontId="3" fillId="0" borderId="0" xfId="0" applyNumberFormat="1" applyFont="1" applyAlignment="1">
      <alignment horizontal="center"/>
    </xf>
    <xf numFmtId="0" fontId="3" fillId="0" borderId="0" xfId="0" applyFont="1" applyAlignment="1">
      <alignment/>
    </xf>
    <xf numFmtId="0" fontId="3" fillId="0" borderId="0" xfId="0" applyFont="1" applyFill="1" applyBorder="1" applyAlignment="1">
      <alignment/>
    </xf>
    <xf numFmtId="1" fontId="3" fillId="0" borderId="0" xfId="0" applyNumberFormat="1" applyFont="1" applyBorder="1" applyAlignment="1">
      <alignment horizontal="center"/>
    </xf>
    <xf numFmtId="0" fontId="7" fillId="0" borderId="0" xfId="0" applyFont="1" applyAlignment="1">
      <alignment horizontal="center"/>
    </xf>
    <xf numFmtId="0" fontId="3" fillId="0" borderId="10" xfId="0" applyFont="1" applyBorder="1" applyAlignment="1">
      <alignment horizontal="right"/>
    </xf>
    <xf numFmtId="2" fontId="7" fillId="0" borderId="0" xfId="0" applyNumberFormat="1" applyFont="1" applyAlignment="1">
      <alignment horizontal="right"/>
    </xf>
    <xf numFmtId="1" fontId="7" fillId="0" borderId="0" xfId="0" applyNumberFormat="1" applyFont="1" applyAlignment="1">
      <alignment horizontal="right"/>
    </xf>
    <xf numFmtId="1" fontId="3" fillId="0" borderId="0" xfId="0" applyNumberFormat="1" applyFont="1" applyAlignment="1">
      <alignment horizontal="right"/>
    </xf>
    <xf numFmtId="2" fontId="3" fillId="0" borderId="0" xfId="0" applyNumberFormat="1" applyFont="1" applyAlignment="1">
      <alignment horizontal="right"/>
    </xf>
    <xf numFmtId="2" fontId="7" fillId="0" borderId="10" xfId="0" applyNumberFormat="1" applyFont="1" applyBorder="1" applyAlignment="1">
      <alignment horizontal="right"/>
    </xf>
    <xf numFmtId="1" fontId="7" fillId="0" borderId="10" xfId="0" applyNumberFormat="1" applyFont="1" applyBorder="1" applyAlignment="1">
      <alignment horizontal="right"/>
    </xf>
    <xf numFmtId="1" fontId="3" fillId="0" borderId="10" xfId="0" applyNumberFormat="1" applyFont="1" applyBorder="1" applyAlignment="1">
      <alignment horizontal="right"/>
    </xf>
    <xf numFmtId="2" fontId="3" fillId="0" borderId="10" xfId="0" applyNumberFormat="1" applyFont="1" applyBorder="1" applyAlignment="1">
      <alignment horizontal="right"/>
    </xf>
    <xf numFmtId="49" fontId="3" fillId="0" borderId="0" xfId="0" applyNumberFormat="1" applyFont="1" applyAlignment="1">
      <alignment horizontal="right"/>
    </xf>
    <xf numFmtId="2" fontId="3" fillId="0" borderId="11" xfId="0" applyNumberFormat="1" applyFont="1" applyBorder="1" applyAlignment="1">
      <alignment horizontal="right"/>
    </xf>
    <xf numFmtId="0" fontId="7" fillId="0" borderId="0" xfId="0" applyFont="1" applyAlignment="1">
      <alignment/>
    </xf>
    <xf numFmtId="0" fontId="7" fillId="0" borderId="10" xfId="0" applyFont="1" applyBorder="1" applyAlignment="1">
      <alignment/>
    </xf>
    <xf numFmtId="0" fontId="7" fillId="0" borderId="10" xfId="0" applyFont="1" applyBorder="1" applyAlignment="1">
      <alignment horizontal="right"/>
    </xf>
    <xf numFmtId="0" fontId="7" fillId="0" borderId="0" xfId="0" applyFont="1" applyAlignment="1">
      <alignment horizontal="right"/>
    </xf>
    <xf numFmtId="0" fontId="3" fillId="0" borderId="0" xfId="0" applyFont="1" applyFill="1" applyBorder="1" applyAlignment="1">
      <alignment horizontal="right"/>
    </xf>
    <xf numFmtId="0" fontId="3" fillId="0" borderId="11" xfId="0" applyFont="1" applyFill="1" applyBorder="1" applyAlignment="1">
      <alignment horizontal="right"/>
    </xf>
    <xf numFmtId="49" fontId="7" fillId="0" borderId="0" xfId="0" applyNumberFormat="1" applyFont="1" applyAlignment="1">
      <alignment/>
    </xf>
    <xf numFmtId="49" fontId="7" fillId="0" borderId="0" xfId="0" applyNumberFormat="1" applyFont="1" applyBorder="1" applyAlignment="1">
      <alignment/>
    </xf>
    <xf numFmtId="49" fontId="7" fillId="0" borderId="0" xfId="0" applyNumberFormat="1" applyFont="1" applyFill="1" applyBorder="1" applyAlignment="1">
      <alignment/>
    </xf>
    <xf numFmtId="49" fontId="7" fillId="0" borderId="10" xfId="0" applyNumberFormat="1" applyFont="1" applyFill="1" applyBorder="1" applyAlignment="1">
      <alignment/>
    </xf>
    <xf numFmtId="0" fontId="3" fillId="0" borderId="0" xfId="0" applyFont="1" applyBorder="1" applyAlignment="1">
      <alignment horizontal="right"/>
    </xf>
    <xf numFmtId="1" fontId="7" fillId="0" borderId="0" xfId="0" applyNumberFormat="1" applyFont="1" applyBorder="1" applyAlignment="1">
      <alignment horizontal="right"/>
    </xf>
    <xf numFmtId="1" fontId="3" fillId="0" borderId="0" xfId="0" applyNumberFormat="1" applyFont="1" applyBorder="1" applyAlignment="1">
      <alignment horizontal="right"/>
    </xf>
    <xf numFmtId="1" fontId="3" fillId="0" borderId="11" xfId="0" applyNumberFormat="1" applyFont="1" applyBorder="1" applyAlignment="1">
      <alignment horizontal="right"/>
    </xf>
    <xf numFmtId="164" fontId="3" fillId="0" borderId="11" xfId="0" applyNumberFormat="1" applyFont="1" applyBorder="1" applyAlignment="1">
      <alignment horizontal="right"/>
    </xf>
    <xf numFmtId="49" fontId="7" fillId="0" borderId="0" xfId="0" applyNumberFormat="1" applyFont="1" applyAlignment="1">
      <alignment horizontal="center"/>
    </xf>
    <xf numFmtId="0" fontId="7" fillId="0" borderId="0" xfId="0" applyFont="1" applyBorder="1" applyAlignment="1">
      <alignment/>
    </xf>
    <xf numFmtId="49" fontId="7" fillId="0" borderId="0" xfId="0" applyNumberFormat="1" applyFont="1" applyBorder="1" applyAlignment="1">
      <alignment horizontal="center"/>
    </xf>
    <xf numFmtId="0" fontId="7" fillId="0" borderId="11" xfId="0" applyFont="1" applyBorder="1" applyAlignment="1">
      <alignment/>
    </xf>
    <xf numFmtId="49" fontId="7" fillId="0" borderId="11" xfId="0" applyNumberFormat="1" applyFont="1" applyBorder="1" applyAlignment="1">
      <alignment horizontal="center"/>
    </xf>
    <xf numFmtId="17" fontId="3" fillId="0" borderId="0" xfId="0" applyNumberFormat="1" applyFont="1" applyAlignment="1">
      <alignment/>
    </xf>
    <xf numFmtId="17" fontId="3" fillId="0" borderId="11" xfId="0" applyNumberFormat="1" applyFont="1" applyBorder="1" applyAlignment="1">
      <alignment/>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5"/>
  <sheetViews>
    <sheetView zoomScalePageLayoutView="0" workbookViewId="0" topLeftCell="A1">
      <selection activeCell="E34" sqref="E34"/>
    </sheetView>
  </sheetViews>
  <sheetFormatPr defaultColWidth="9.140625" defaultRowHeight="12.75"/>
  <cols>
    <col min="1" max="1" width="11.421875" style="2" customWidth="1"/>
    <col min="2" max="2" width="6.57421875" style="12" customWidth="1"/>
    <col min="3" max="3" width="8.140625" style="12" customWidth="1"/>
    <col min="4" max="4" width="6.8515625" style="12" customWidth="1"/>
    <col min="5" max="5" width="10.57421875" style="12" customWidth="1"/>
    <col min="6" max="6" width="9.140625" style="12" customWidth="1"/>
    <col min="7" max="7" width="11.28125" style="12" customWidth="1"/>
    <col min="8" max="16384" width="9.140625" style="1" customWidth="1"/>
  </cols>
  <sheetData>
    <row r="1" ht="12.75">
      <c r="A1" s="21" t="s">
        <v>63</v>
      </c>
    </row>
    <row r="2" ht="12.75"/>
    <row r="3" spans="1:7" ht="12.75">
      <c r="A3" s="2">
        <v>1</v>
      </c>
      <c r="B3" s="12">
        <v>2</v>
      </c>
      <c r="C3" s="12">
        <v>3</v>
      </c>
      <c r="D3" s="12">
        <v>4</v>
      </c>
      <c r="E3" s="12">
        <v>5</v>
      </c>
      <c r="F3" s="12">
        <v>6</v>
      </c>
      <c r="G3" s="12">
        <v>7</v>
      </c>
    </row>
    <row r="4" spans="1:7" ht="16.5">
      <c r="A4" s="4" t="s">
        <v>1</v>
      </c>
      <c r="B4" s="22" t="s">
        <v>2</v>
      </c>
      <c r="C4" s="22" t="s">
        <v>52</v>
      </c>
      <c r="D4" s="22" t="s">
        <v>3</v>
      </c>
      <c r="E4" s="22" t="s">
        <v>4</v>
      </c>
      <c r="F4" s="22" t="s">
        <v>5</v>
      </c>
      <c r="G4" s="22" t="s">
        <v>6</v>
      </c>
    </row>
    <row r="5" spans="1:7" ht="12.75">
      <c r="A5" s="2">
        <v>1</v>
      </c>
      <c r="B5" s="23">
        <v>0.3333333333333333</v>
      </c>
      <c r="C5" s="24">
        <v>6</v>
      </c>
      <c r="D5" s="25">
        <f>C5*B5</f>
        <v>2</v>
      </c>
      <c r="E5" s="25">
        <f>C5-$D$8</f>
        <v>-2</v>
      </c>
      <c r="F5" s="25">
        <f>E5^2</f>
        <v>4</v>
      </c>
      <c r="G5" s="26">
        <f>B5*F5</f>
        <v>1.3333333333333333</v>
      </c>
    </row>
    <row r="6" spans="1:7" ht="12.75">
      <c r="A6" s="2">
        <v>2</v>
      </c>
      <c r="B6" s="23">
        <v>0.3333333333333333</v>
      </c>
      <c r="C6" s="24">
        <v>6</v>
      </c>
      <c r="D6" s="25">
        <f>C6*B6</f>
        <v>2</v>
      </c>
      <c r="E6" s="25">
        <f>C6-$D$8</f>
        <v>-2</v>
      </c>
      <c r="F6" s="25">
        <f>E6^2</f>
        <v>4</v>
      </c>
      <c r="G6" s="26">
        <f>B6*F6</f>
        <v>1.3333333333333333</v>
      </c>
    </row>
    <row r="7" spans="1:7" ht="12.75">
      <c r="A7" s="4">
        <v>3</v>
      </c>
      <c r="B7" s="27">
        <v>0.3333333333333333</v>
      </c>
      <c r="C7" s="28">
        <v>12</v>
      </c>
      <c r="D7" s="29">
        <f>C7*B7</f>
        <v>4</v>
      </c>
      <c r="E7" s="29">
        <f>C7-$D$8</f>
        <v>4</v>
      </c>
      <c r="F7" s="29">
        <f>E7^2</f>
        <v>16</v>
      </c>
      <c r="G7" s="30">
        <f>B7*F7</f>
        <v>5.333333333333333</v>
      </c>
    </row>
    <row r="8" spans="3:7" ht="12.75">
      <c r="C8" s="12" t="s">
        <v>53</v>
      </c>
      <c r="D8" s="31">
        <f>SUM(D5:D7)</f>
        <v>8</v>
      </c>
      <c r="F8" s="12" t="s">
        <v>55</v>
      </c>
      <c r="G8" s="26">
        <f>SUM(G5:G7)</f>
        <v>8</v>
      </c>
    </row>
    <row r="9" spans="1:11" ht="13.5" thickBot="1">
      <c r="A9" s="6"/>
      <c r="B9" s="14"/>
      <c r="C9" s="14"/>
      <c r="D9" s="14"/>
      <c r="E9" s="14"/>
      <c r="F9" s="14" t="s">
        <v>54</v>
      </c>
      <c r="G9" s="32">
        <f>G8^0.5</f>
        <v>2.8284271247461903</v>
      </c>
      <c r="K9" s="1" t="s">
        <v>0</v>
      </c>
    </row>
    <row r="10" ht="13.5" thickTop="1"/>
    <row r="11" ht="12.75">
      <c r="F11" s="12" t="s">
        <v>0</v>
      </c>
    </row>
    <row r="13" ht="12.75">
      <c r="J13" s="1" t="s">
        <v>0</v>
      </c>
    </row>
    <row r="16" ht="12.75">
      <c r="J16" s="1" t="s">
        <v>0</v>
      </c>
    </row>
    <row r="18" spans="7:11" ht="12.75">
      <c r="G18" s="12" t="s">
        <v>0</v>
      </c>
      <c r="K18" s="1" t="s">
        <v>0</v>
      </c>
    </row>
    <row r="46" ht="12.75">
      <c r="M46" s="1" t="s">
        <v>0</v>
      </c>
    </row>
    <row r="55" ht="12.75">
      <c r="D55" s="12" t="s">
        <v>0</v>
      </c>
    </row>
  </sheetData>
  <sheetProtection/>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
    </sheetView>
  </sheetViews>
  <sheetFormatPr defaultColWidth="9.140625" defaultRowHeight="12.75"/>
  <cols>
    <col min="1" max="1" width="14.28125" style="1" customWidth="1"/>
    <col min="2" max="2" width="14.28125" style="12" customWidth="1"/>
    <col min="3" max="3" width="10.28125" style="12" customWidth="1"/>
    <col min="4" max="4" width="12.140625" style="12" customWidth="1"/>
    <col min="5" max="5" width="10.28125" style="12" customWidth="1"/>
    <col min="6" max="6" width="16.8515625" style="12" customWidth="1"/>
    <col min="7" max="7" width="7.28125" style="1" customWidth="1"/>
    <col min="8" max="8" width="11.28125" style="1" customWidth="1"/>
    <col min="9" max="16384" width="9.140625" style="1" customWidth="1"/>
  </cols>
  <sheetData>
    <row r="1" ht="12.75">
      <c r="A1" s="16" t="s">
        <v>63</v>
      </c>
    </row>
    <row r="2" ht="12.75"/>
    <row r="3" ht="12.75"/>
    <row r="4" spans="1:6" ht="12.75">
      <c r="A4" s="3" t="s">
        <v>7</v>
      </c>
      <c r="B4" s="22" t="s">
        <v>56</v>
      </c>
      <c r="C4" s="35" t="s">
        <v>57</v>
      </c>
      <c r="D4" s="35" t="s">
        <v>58</v>
      </c>
      <c r="E4" s="22" t="s">
        <v>59</v>
      </c>
      <c r="F4" s="35" t="s">
        <v>60</v>
      </c>
    </row>
    <row r="5" spans="1:5" ht="12.75">
      <c r="A5" s="16" t="s">
        <v>65</v>
      </c>
      <c r="B5" s="23">
        <v>0.3333333333333333</v>
      </c>
      <c r="C5" s="36">
        <v>5</v>
      </c>
      <c r="D5" s="36">
        <v>6</v>
      </c>
      <c r="E5" s="12">
        <f>SUM(C5:D5)</f>
        <v>11</v>
      </c>
    </row>
    <row r="6" spans="1:5" ht="12.75">
      <c r="A6" s="16" t="s">
        <v>64</v>
      </c>
      <c r="B6" s="23">
        <v>0.3333333333333333</v>
      </c>
      <c r="C6" s="36">
        <v>30</v>
      </c>
      <c r="D6" s="36">
        <v>6</v>
      </c>
      <c r="E6" s="12">
        <f>SUM(C6:D6)</f>
        <v>36</v>
      </c>
    </row>
    <row r="7" spans="1:6" ht="12.75">
      <c r="A7" s="34" t="s">
        <v>66</v>
      </c>
      <c r="B7" s="27">
        <v>0.3333333333333333</v>
      </c>
      <c r="C7" s="35">
        <v>37</v>
      </c>
      <c r="D7" s="35">
        <v>12</v>
      </c>
      <c r="E7" s="22">
        <f>SUM(C7:D7)</f>
        <v>49</v>
      </c>
      <c r="F7" s="22"/>
    </row>
    <row r="8" spans="1:10" s="18" customFormat="1" ht="12.75">
      <c r="A8" s="19" t="s">
        <v>8</v>
      </c>
      <c r="B8" s="37"/>
      <c r="C8" s="25">
        <f>(C5*$B$5)+(C6*$B$6)+(C7*$B$7)</f>
        <v>24</v>
      </c>
      <c r="D8" s="25">
        <f>(D5*$B$5)+(D6*$B$6)+(D7*$B$7)</f>
        <v>8</v>
      </c>
      <c r="E8" s="25">
        <f>(E5*$B$5)+(E6*$B$6)+(E7*$B$7)</f>
        <v>32</v>
      </c>
      <c r="F8" s="25">
        <f>E8-C8</f>
        <v>8</v>
      </c>
      <c r="J8" s="33"/>
    </row>
    <row r="9" spans="1:6" ht="12.75">
      <c r="A9" s="7" t="s">
        <v>9</v>
      </c>
      <c r="B9" s="37"/>
      <c r="C9" s="26">
        <f>((((C5-$C$8)^2)*$B5)+(((C6-$C$8)^2)*$B6)+(((C7-$C$8)^2)*$B7))^0.5</f>
        <v>13.735598518691008</v>
      </c>
      <c r="D9" s="26">
        <f>((((D5-$D$8)^2)*$B5)+(((D6-$D$8)^2)*$B6)+(((D7-$D$8)^2)*$B7))^0.5</f>
        <v>2.8284271247461903</v>
      </c>
      <c r="E9" s="26">
        <f>((((E5-$E$8)^2)*$B5)+(((E6-$E$8)^2)*$B6)+(((E7-$E$8)^2)*$B7))^0.5</f>
        <v>15.769168230019828</v>
      </c>
      <c r="F9" s="26">
        <f>E9-C9</f>
        <v>2.03356971132882</v>
      </c>
    </row>
    <row r="10" spans="1:6" ht="13.5" thickBot="1">
      <c r="A10" s="8" t="s">
        <v>10</v>
      </c>
      <c r="B10" s="38"/>
      <c r="C10" s="32">
        <f>C9/C8</f>
        <v>0.5723166049454587</v>
      </c>
      <c r="D10" s="32">
        <f>D9/D8</f>
        <v>0.3535533905932738</v>
      </c>
      <c r="E10" s="32">
        <f>E9/E8</f>
        <v>0.4927865071881196</v>
      </c>
      <c r="F10" s="32">
        <f>F9/F8</f>
        <v>0.2541962139161025</v>
      </c>
    </row>
    <row r="11" ht="13.5" thickTop="1">
      <c r="I11" s="1" t="s">
        <v>0</v>
      </c>
    </row>
    <row r="12" ht="12.75">
      <c r="J12" s="1" t="s">
        <v>0</v>
      </c>
    </row>
    <row r="14" ht="12.75">
      <c r="F14" s="12" t="s">
        <v>0</v>
      </c>
    </row>
    <row r="17" ht="12.75">
      <c r="F17" s="12" t="s">
        <v>0</v>
      </c>
    </row>
    <row r="19" ht="12.75">
      <c r="H19" s="1" t="s">
        <v>0</v>
      </c>
    </row>
  </sheetData>
  <sheetProtection/>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9.140625" defaultRowHeight="12.75"/>
  <cols>
    <col min="1" max="1" width="7.00390625" style="1" customWidth="1"/>
    <col min="2" max="2" width="10.28125" style="12" customWidth="1"/>
    <col min="3" max="3" width="12.140625" style="12" customWidth="1"/>
    <col min="4" max="4" width="15.7109375" style="12" customWidth="1"/>
    <col min="5" max="5" width="15.8515625" style="12" customWidth="1"/>
    <col min="6" max="6" width="10.140625" style="12" customWidth="1"/>
    <col min="7" max="7" width="11.28125" style="1" customWidth="1"/>
    <col min="8" max="16384" width="9.140625" style="1" customWidth="1"/>
  </cols>
  <sheetData>
    <row r="1" ht="12.75">
      <c r="A1" s="16" t="s">
        <v>63</v>
      </c>
    </row>
    <row r="2" ht="12.75"/>
    <row r="4" spans="1:6" ht="12.75">
      <c r="A4" s="2">
        <v>1</v>
      </c>
      <c r="B4" s="12">
        <v>2</v>
      </c>
      <c r="C4" s="12">
        <v>3</v>
      </c>
      <c r="D4" s="12">
        <v>4</v>
      </c>
      <c r="E4" s="12">
        <v>5</v>
      </c>
      <c r="F4" s="12">
        <v>6</v>
      </c>
    </row>
    <row r="5" spans="2:6" ht="15.75">
      <c r="B5" s="43"/>
      <c r="C5" s="43"/>
      <c r="D5" s="43" t="s">
        <v>15</v>
      </c>
      <c r="E5" s="43" t="s">
        <v>15</v>
      </c>
      <c r="F5" s="12" t="s">
        <v>61</v>
      </c>
    </row>
    <row r="6" spans="2:6" ht="12.75">
      <c r="B6" s="43" t="s">
        <v>12</v>
      </c>
      <c r="C6" s="43" t="s">
        <v>12</v>
      </c>
      <c r="D6" s="43" t="s">
        <v>16</v>
      </c>
      <c r="E6" s="43" t="s">
        <v>16</v>
      </c>
      <c r="F6" s="12" t="s">
        <v>62</v>
      </c>
    </row>
    <row r="7" spans="1:6" ht="12.75">
      <c r="A7" s="3" t="s">
        <v>11</v>
      </c>
      <c r="B7" s="35" t="s">
        <v>13</v>
      </c>
      <c r="C7" s="22" t="s">
        <v>14</v>
      </c>
      <c r="D7" s="35" t="s">
        <v>17</v>
      </c>
      <c r="E7" s="22" t="s">
        <v>18</v>
      </c>
      <c r="F7" s="22" t="s">
        <v>19</v>
      </c>
    </row>
    <row r="8" spans="1:7" ht="12.75">
      <c r="A8" s="39" t="s">
        <v>67</v>
      </c>
      <c r="B8" s="24">
        <v>-40</v>
      </c>
      <c r="C8" s="24">
        <v>8</v>
      </c>
      <c r="D8" s="25">
        <f>B8-$B$13</f>
        <v>-45.4</v>
      </c>
      <c r="E8" s="25">
        <f>C8-$C$13</f>
        <v>-3.4000000000000004</v>
      </c>
      <c r="F8" s="25">
        <f>D8*E8</f>
        <v>154.36</v>
      </c>
      <c r="G8" s="17"/>
    </row>
    <row r="9" spans="1:7" ht="12.75">
      <c r="A9" s="39" t="s">
        <v>68</v>
      </c>
      <c r="B9" s="24">
        <v>36</v>
      </c>
      <c r="C9" s="24">
        <v>11</v>
      </c>
      <c r="D9" s="25">
        <f>B9-$B$13</f>
        <v>30.6</v>
      </c>
      <c r="E9" s="25">
        <f>C9-$C$13</f>
        <v>-0.40000000000000036</v>
      </c>
      <c r="F9" s="25">
        <f>D9*E9</f>
        <v>-12.24000000000001</v>
      </c>
      <c r="G9" s="17"/>
    </row>
    <row r="10" spans="1:7" s="9" customFormat="1" ht="12.75">
      <c r="A10" s="40" t="s">
        <v>69</v>
      </c>
      <c r="B10" s="44">
        <v>25</v>
      </c>
      <c r="C10" s="44">
        <v>32</v>
      </c>
      <c r="D10" s="25">
        <f>B10-$B$13</f>
        <v>19.6</v>
      </c>
      <c r="E10" s="25">
        <f>C10-$C$13</f>
        <v>20.6</v>
      </c>
      <c r="F10" s="25">
        <f>D10*E10</f>
        <v>403.76000000000005</v>
      </c>
      <c r="G10" s="20"/>
    </row>
    <row r="11" spans="1:7" ht="12.75">
      <c r="A11" s="41" t="s">
        <v>70</v>
      </c>
      <c r="B11" s="24">
        <v>9</v>
      </c>
      <c r="C11" s="24">
        <v>33</v>
      </c>
      <c r="D11" s="25">
        <f>B11-$B$13</f>
        <v>3.5999999999999996</v>
      </c>
      <c r="E11" s="25">
        <f>C11-$C$13</f>
        <v>21.6</v>
      </c>
      <c r="F11" s="25">
        <f>D11*E11</f>
        <v>77.75999999999999</v>
      </c>
      <c r="G11" s="17"/>
    </row>
    <row r="12" spans="1:7" ht="12.75">
      <c r="A12" s="42" t="s">
        <v>71</v>
      </c>
      <c r="B12" s="28">
        <v>-3</v>
      </c>
      <c r="C12" s="28">
        <v>-27</v>
      </c>
      <c r="D12" s="29">
        <f>B12-$B$13</f>
        <v>-8.4</v>
      </c>
      <c r="E12" s="29">
        <f>C12-$C$13</f>
        <v>-38.4</v>
      </c>
      <c r="F12" s="29">
        <f>D12*E12</f>
        <v>322.56</v>
      </c>
      <c r="G12" s="20"/>
    </row>
    <row r="13" spans="1:6" ht="12.75">
      <c r="A13" s="1" t="s">
        <v>20</v>
      </c>
      <c r="B13" s="25">
        <f>AVERAGE(B8:B12)</f>
        <v>5.4</v>
      </c>
      <c r="C13" s="25">
        <f>AVERAGE(C8:C12)</f>
        <v>11.4</v>
      </c>
      <c r="E13" s="12" t="s">
        <v>22</v>
      </c>
      <c r="F13" s="25">
        <f>SUM(F8:F12)</f>
        <v>946.2</v>
      </c>
    </row>
    <row r="14" spans="1:6" ht="12.75">
      <c r="A14" s="9" t="s">
        <v>21</v>
      </c>
      <c r="B14" s="45"/>
      <c r="C14" s="45">
        <v>475</v>
      </c>
      <c r="D14" s="43"/>
      <c r="E14" s="43" t="s">
        <v>23</v>
      </c>
      <c r="F14" s="45">
        <f>F13/5</f>
        <v>189.24</v>
      </c>
    </row>
    <row r="15" spans="1:6" ht="13.5" thickBot="1">
      <c r="A15" s="5"/>
      <c r="B15" s="46"/>
      <c r="C15" s="46"/>
      <c r="D15" s="14"/>
      <c r="E15" s="14" t="s">
        <v>25</v>
      </c>
      <c r="F15" s="47">
        <f>F14/C14</f>
        <v>0.39840000000000003</v>
      </c>
    </row>
    <row r="16" ht="13.5" thickTop="1"/>
    <row r="26" ht="12.75">
      <c r="F26" s="12" t="s">
        <v>0</v>
      </c>
    </row>
    <row r="47" ht="12.75">
      <c r="G47" s="1" t="s">
        <v>0</v>
      </c>
    </row>
    <row r="54" ht="12.75">
      <c r="M54" s="1" t="s">
        <v>0</v>
      </c>
    </row>
  </sheetData>
  <sheetProtection/>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H30"/>
  <sheetViews>
    <sheetView zoomScalePageLayoutView="0" workbookViewId="0" topLeftCell="A1">
      <selection activeCell="K11" sqref="K11"/>
    </sheetView>
  </sheetViews>
  <sheetFormatPr defaultColWidth="9.140625" defaultRowHeight="12.75"/>
  <cols>
    <col min="1" max="1" width="12.57421875" style="1" customWidth="1"/>
    <col min="2" max="2" width="13.00390625" style="1" customWidth="1"/>
    <col min="3" max="3" width="24.7109375" style="1" customWidth="1"/>
    <col min="4" max="4" width="14.140625" style="1" customWidth="1"/>
    <col min="5" max="5" width="19.8515625" style="1" customWidth="1"/>
    <col min="6" max="6" width="4.57421875" style="1" customWidth="1"/>
    <col min="7" max="16384" width="9.140625" style="1" customWidth="1"/>
  </cols>
  <sheetData>
    <row r="1" ht="12.75">
      <c r="A1" s="16" t="s">
        <v>63</v>
      </c>
    </row>
    <row r="2" ht="13.5">
      <c r="A2" s="10"/>
    </row>
    <row r="3" ht="13.5">
      <c r="A3" s="10"/>
    </row>
    <row r="4" spans="1:2" ht="12.75">
      <c r="A4" s="1" t="s">
        <v>40</v>
      </c>
      <c r="B4" s="16">
        <v>0.04</v>
      </c>
    </row>
    <row r="5" spans="1:2" ht="12.75">
      <c r="A5" s="1" t="s">
        <v>39</v>
      </c>
      <c r="B5" s="16">
        <v>0.06</v>
      </c>
    </row>
    <row r="7" spans="3:7" ht="12.75">
      <c r="C7" s="3" t="s">
        <v>24</v>
      </c>
      <c r="D7" s="4" t="s">
        <v>38</v>
      </c>
      <c r="E7" s="11" t="s">
        <v>41</v>
      </c>
      <c r="F7" s="11"/>
      <c r="G7" s="3"/>
    </row>
    <row r="8" spans="3:6" ht="15.75">
      <c r="C8" s="16" t="s">
        <v>34</v>
      </c>
      <c r="D8" s="48">
        <v>2.1</v>
      </c>
      <c r="E8" s="12" t="s">
        <v>42</v>
      </c>
      <c r="F8" s="13">
        <f aca="true" t="shared" si="0" ref="F8:F17">$B$4+D8*$B$5</f>
        <v>0.166</v>
      </c>
    </row>
    <row r="9" spans="3:6" ht="15.75">
      <c r="C9" s="16" t="s">
        <v>35</v>
      </c>
      <c r="D9" s="48">
        <v>1.7</v>
      </c>
      <c r="E9" s="12" t="s">
        <v>43</v>
      </c>
      <c r="F9" s="13">
        <f t="shared" si="0"/>
        <v>0.142</v>
      </c>
    </row>
    <row r="10" spans="3:6" ht="15.75">
      <c r="C10" s="16" t="s">
        <v>30</v>
      </c>
      <c r="D10" s="48">
        <v>1.5</v>
      </c>
      <c r="E10" s="12" t="s">
        <v>44</v>
      </c>
      <c r="F10" s="13">
        <f t="shared" si="0"/>
        <v>0.13</v>
      </c>
    </row>
    <row r="11" spans="3:6" ht="15.75">
      <c r="C11" s="16" t="s">
        <v>26</v>
      </c>
      <c r="D11" s="48">
        <v>1.2</v>
      </c>
      <c r="E11" s="12" t="s">
        <v>45</v>
      </c>
      <c r="F11" s="13">
        <f t="shared" si="0"/>
        <v>0.11199999999999999</v>
      </c>
    </row>
    <row r="12" spans="3:8" s="9" customFormat="1" ht="15.75">
      <c r="C12" s="49" t="s">
        <v>32</v>
      </c>
      <c r="D12" s="50" t="s">
        <v>33</v>
      </c>
      <c r="E12" s="12" t="s">
        <v>46</v>
      </c>
      <c r="F12" s="13">
        <f t="shared" si="0"/>
        <v>0.1</v>
      </c>
      <c r="H12" s="1"/>
    </row>
    <row r="13" spans="3:6" ht="15.75">
      <c r="C13" s="16" t="s">
        <v>36</v>
      </c>
      <c r="D13" s="48" t="s">
        <v>37</v>
      </c>
      <c r="E13" s="12" t="s">
        <v>47</v>
      </c>
      <c r="F13" s="13">
        <f t="shared" si="0"/>
        <v>0.094</v>
      </c>
    </row>
    <row r="14" spans="3:6" ht="15.75">
      <c r="C14" s="16" t="s">
        <v>27</v>
      </c>
      <c r="D14" s="48">
        <v>0.7</v>
      </c>
      <c r="E14" s="12" t="s">
        <v>48</v>
      </c>
      <c r="F14" s="13">
        <f t="shared" si="0"/>
        <v>0.08199999999999999</v>
      </c>
    </row>
    <row r="15" spans="3:6" ht="15.75">
      <c r="C15" s="16" t="s">
        <v>31</v>
      </c>
      <c r="D15" s="48">
        <v>0.5</v>
      </c>
      <c r="E15" s="12" t="s">
        <v>49</v>
      </c>
      <c r="F15" s="13">
        <f t="shared" si="0"/>
        <v>0.07</v>
      </c>
    </row>
    <row r="16" spans="3:6" ht="15.75">
      <c r="C16" s="16" t="s">
        <v>28</v>
      </c>
      <c r="D16" s="48">
        <v>0.3</v>
      </c>
      <c r="E16" s="12" t="s">
        <v>50</v>
      </c>
      <c r="F16" s="13">
        <f t="shared" si="0"/>
        <v>0.057999999999999996</v>
      </c>
    </row>
    <row r="17" spans="3:7" ht="16.5" thickBot="1">
      <c r="C17" s="51" t="s">
        <v>29</v>
      </c>
      <c r="D17" s="52">
        <v>0.1</v>
      </c>
      <c r="E17" s="14" t="s">
        <v>51</v>
      </c>
      <c r="F17" s="15">
        <f t="shared" si="0"/>
        <v>0.046</v>
      </c>
      <c r="G17" s="5"/>
    </row>
    <row r="18" ht="13.5" thickTop="1"/>
    <row r="20" spans="4:5" ht="12.75">
      <c r="D20"/>
      <c r="E20"/>
    </row>
    <row r="21" spans="4:5" ht="12.75">
      <c r="D21"/>
      <c r="E21"/>
    </row>
    <row r="22" spans="4:5" ht="12.75">
      <c r="D22"/>
      <c r="E22"/>
    </row>
    <row r="23" spans="4:5" ht="12.75">
      <c r="D23"/>
      <c r="E23"/>
    </row>
    <row r="24" spans="4:5" ht="12.75">
      <c r="D24"/>
      <c r="E24"/>
    </row>
    <row r="25" spans="4:5" ht="12.75">
      <c r="D25"/>
      <c r="E25"/>
    </row>
    <row r="26" spans="4:5" ht="12.75">
      <c r="D26"/>
      <c r="E26"/>
    </row>
    <row r="27" spans="4:5" ht="12.75">
      <c r="D27"/>
      <c r="E27"/>
    </row>
    <row r="28" spans="4:5" ht="12.75">
      <c r="D28"/>
      <c r="E28"/>
    </row>
    <row r="29" spans="4:5" ht="12.75">
      <c r="D29"/>
      <c r="E29"/>
    </row>
    <row r="30" spans="4:6" ht="12.75">
      <c r="D30"/>
      <c r="E30"/>
      <c r="F30" s="1" t="s">
        <v>0</v>
      </c>
    </row>
  </sheetData>
  <sheetProtection/>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F38"/>
  <sheetViews>
    <sheetView tabSelected="1" zoomScalePageLayoutView="0" workbookViewId="0" topLeftCell="A1">
      <selection activeCell="K17" sqref="K17"/>
    </sheetView>
  </sheetViews>
  <sheetFormatPr defaultColWidth="9.140625" defaultRowHeight="12.75"/>
  <cols>
    <col min="1" max="1" width="11.7109375" style="1" customWidth="1"/>
    <col min="2" max="2" width="10.140625" style="1" customWidth="1"/>
    <col min="3" max="3" width="7.28125" style="1" customWidth="1"/>
    <col min="4" max="4" width="6.28125" style="1" customWidth="1"/>
    <col min="5" max="5" width="9.140625" style="2" customWidth="1"/>
    <col min="6" max="6" width="7.421875" style="2" customWidth="1"/>
    <col min="7" max="16384" width="9.140625" style="1" customWidth="1"/>
  </cols>
  <sheetData>
    <row r="1" ht="12.75">
      <c r="A1" s="16" t="s">
        <v>63</v>
      </c>
    </row>
    <row r="2" ht="12.75"/>
    <row r="3" spans="1:6" ht="12.75">
      <c r="A3" s="3" t="s">
        <v>73</v>
      </c>
      <c r="B3" s="3" t="s">
        <v>72</v>
      </c>
      <c r="C3" s="3" t="s">
        <v>26</v>
      </c>
      <c r="E3" s="1"/>
      <c r="F3" s="1"/>
    </row>
    <row r="4" spans="1:6" ht="12.75">
      <c r="A4" s="53">
        <v>38596</v>
      </c>
      <c r="B4" s="1">
        <v>4.3</v>
      </c>
      <c r="C4" s="1">
        <v>-2.93</v>
      </c>
      <c r="E4" s="1"/>
      <c r="F4" s="1"/>
    </row>
    <row r="5" spans="1:6" ht="12.75">
      <c r="A5" s="53">
        <v>38626</v>
      </c>
      <c r="B5" s="1">
        <v>-8.4</v>
      </c>
      <c r="C5" s="1">
        <v>-8.25</v>
      </c>
      <c r="E5" s="1"/>
      <c r="F5" s="1"/>
    </row>
    <row r="6" spans="1:6" ht="12.75">
      <c r="A6" s="53">
        <v>38657</v>
      </c>
      <c r="B6" s="1">
        <v>3.4</v>
      </c>
      <c r="C6" s="1">
        <v>10.09</v>
      </c>
      <c r="E6" s="1"/>
      <c r="F6" s="1"/>
    </row>
    <row r="7" spans="1:6" ht="12.75">
      <c r="A7" s="53">
        <v>38687</v>
      </c>
      <c r="B7" s="1">
        <v>6.6</v>
      </c>
      <c r="C7" s="1">
        <v>11.35</v>
      </c>
      <c r="E7" s="1"/>
      <c r="F7" s="1"/>
    </row>
    <row r="8" spans="1:6" ht="12.75">
      <c r="A8" s="53">
        <v>38718</v>
      </c>
      <c r="B8" s="1">
        <v>8.9</v>
      </c>
      <c r="C8" s="1">
        <v>-5.19</v>
      </c>
      <c r="E8" s="1"/>
      <c r="F8" s="1"/>
    </row>
    <row r="9" spans="1:6" ht="12.75">
      <c r="A9" s="53">
        <v>38749</v>
      </c>
      <c r="B9" s="1">
        <v>1.5</v>
      </c>
      <c r="C9" s="1">
        <v>11.13</v>
      </c>
      <c r="E9" s="1"/>
      <c r="F9" s="1"/>
    </row>
    <row r="10" spans="1:6" ht="12.75">
      <c r="A10" s="53">
        <v>38777</v>
      </c>
      <c r="B10" s="1">
        <v>8.7</v>
      </c>
      <c r="C10" s="1">
        <v>10.36</v>
      </c>
      <c r="E10" s="1"/>
      <c r="F10" s="1"/>
    </row>
    <row r="11" spans="1:6" ht="12.75">
      <c r="A11" s="53">
        <v>38808</v>
      </c>
      <c r="B11" s="1">
        <v>3.8</v>
      </c>
      <c r="C11" s="1">
        <v>2.11</v>
      </c>
      <c r="E11" s="1"/>
      <c r="F11" s="1"/>
    </row>
    <row r="12" spans="1:6" ht="12.75">
      <c r="A12" s="53">
        <v>38838</v>
      </c>
      <c r="B12" s="1">
        <v>-6.5</v>
      </c>
      <c r="C12" s="1">
        <v>-7.7</v>
      </c>
      <c r="E12" s="1"/>
      <c r="F12" s="1"/>
    </row>
    <row r="13" spans="1:6" ht="12.75">
      <c r="A13" s="53">
        <v>38869</v>
      </c>
      <c r="B13" s="1">
        <v>-1.3</v>
      </c>
      <c r="C13" s="1">
        <v>-3.67</v>
      </c>
      <c r="E13" s="1"/>
      <c r="F13" s="1"/>
    </row>
    <row r="14" spans="1:6" ht="12.75">
      <c r="A14" s="53">
        <v>38899</v>
      </c>
      <c r="B14" s="1">
        <v>1.7</v>
      </c>
      <c r="C14" s="1">
        <v>-3.29</v>
      </c>
      <c r="E14" s="1"/>
      <c r="F14" s="1"/>
    </row>
    <row r="15" spans="1:6" ht="12.75">
      <c r="A15" s="53">
        <v>38930</v>
      </c>
      <c r="B15" s="1">
        <v>-0.2</v>
      </c>
      <c r="C15" s="1">
        <v>11.11</v>
      </c>
      <c r="E15" s="1"/>
      <c r="F15" s="1"/>
    </row>
    <row r="16" spans="1:6" ht="12.75">
      <c r="A16" s="53">
        <v>38961</v>
      </c>
      <c r="B16" s="1">
        <v>-3.1</v>
      </c>
      <c r="C16" s="1">
        <v>0.16</v>
      </c>
      <c r="E16" s="1"/>
      <c r="F16" s="1"/>
    </row>
    <row r="17" spans="1:6" ht="12.75">
      <c r="A17" s="53">
        <v>38991</v>
      </c>
      <c r="B17" s="1">
        <v>8.3</v>
      </c>
      <c r="C17" s="1">
        <v>7.89</v>
      </c>
      <c r="E17" s="1"/>
      <c r="F17" s="1"/>
    </row>
    <row r="18" spans="1:6" ht="12.75">
      <c r="A18" s="53">
        <v>39022</v>
      </c>
      <c r="B18" s="1">
        <v>2.6</v>
      </c>
      <c r="C18" s="1">
        <v>3.13</v>
      </c>
      <c r="E18" s="1"/>
      <c r="F18" s="1"/>
    </row>
    <row r="19" spans="1:6" ht="12.75">
      <c r="A19" s="53">
        <v>39052</v>
      </c>
      <c r="B19" s="1">
        <v>6.1</v>
      </c>
      <c r="C19" s="1">
        <v>2.17</v>
      </c>
      <c r="E19" s="1"/>
      <c r="F19" s="1"/>
    </row>
    <row r="20" spans="1:6" ht="12.75">
      <c r="A20" s="53">
        <v>39083</v>
      </c>
      <c r="B20" s="1">
        <v>4.2</v>
      </c>
      <c r="C20" s="1">
        <v>5.95</v>
      </c>
      <c r="E20" s="1"/>
      <c r="F20" s="1"/>
    </row>
    <row r="21" spans="1:6" ht="12.75">
      <c r="A21" s="53">
        <v>39114</v>
      </c>
      <c r="B21" s="1">
        <v>-4.7</v>
      </c>
      <c r="C21" s="1">
        <v>6.68</v>
      </c>
      <c r="E21" s="1"/>
      <c r="F21" s="1"/>
    </row>
    <row r="22" spans="1:6" ht="12.75">
      <c r="A22" s="53">
        <v>39142</v>
      </c>
      <c r="B22" s="1">
        <v>4.5</v>
      </c>
      <c r="C22" s="1">
        <v>7.39</v>
      </c>
      <c r="E22" s="1"/>
      <c r="F22" s="1"/>
    </row>
    <row r="23" spans="1:6" ht="12" customHeight="1">
      <c r="A23" s="53">
        <v>39173</v>
      </c>
      <c r="B23" s="1">
        <v>3.8</v>
      </c>
      <c r="C23" s="1">
        <v>14.23</v>
      </c>
      <c r="E23" s="1"/>
      <c r="F23" s="1"/>
    </row>
    <row r="24" spans="1:6" ht="12.75">
      <c r="A24" s="53">
        <v>39203</v>
      </c>
      <c r="B24" s="1">
        <v>4.2</v>
      </c>
      <c r="C24" s="1">
        <v>11.17</v>
      </c>
      <c r="E24" s="1"/>
      <c r="F24" s="1"/>
    </row>
    <row r="25" spans="1:6" ht="12.75">
      <c r="A25" s="53">
        <v>39234</v>
      </c>
      <c r="B25" s="1">
        <v>4.1</v>
      </c>
      <c r="C25" s="1">
        <v>5.16</v>
      </c>
      <c r="E25" s="1"/>
      <c r="F25" s="1"/>
    </row>
    <row r="26" spans="1:6" ht="12.75">
      <c r="A26" s="53">
        <v>39264</v>
      </c>
      <c r="B26" s="1">
        <v>-2.3</v>
      </c>
      <c r="C26" s="1">
        <v>-0.45</v>
      </c>
      <c r="E26" s="1"/>
      <c r="F26" s="1"/>
    </row>
    <row r="27" spans="1:6" ht="13.5" thickBot="1">
      <c r="A27" s="54">
        <v>39295</v>
      </c>
      <c r="B27" s="5">
        <v>-4.3</v>
      </c>
      <c r="C27" s="5">
        <v>-15.34</v>
      </c>
      <c r="E27" s="1"/>
      <c r="F27" s="1"/>
    </row>
    <row r="28" spans="1:6" ht="13.5" thickTop="1">
      <c r="A28" s="53"/>
      <c r="E28" s="1"/>
      <c r="F28" s="1"/>
    </row>
    <row r="29" spans="1:6" ht="12.75">
      <c r="A29" s="53"/>
      <c r="E29" s="1"/>
      <c r="F29" s="1"/>
    </row>
    <row r="30" spans="1:6" ht="12.75">
      <c r="A30" s="53"/>
      <c r="E30" s="1"/>
      <c r="F30" s="1"/>
    </row>
    <row r="31" spans="1:6" ht="12.75">
      <c r="A31" s="53"/>
      <c r="E31" s="1"/>
      <c r="F31" s="1"/>
    </row>
    <row r="32" spans="1:6" ht="12.75">
      <c r="A32" s="53"/>
      <c r="E32" s="1"/>
      <c r="F32" s="1"/>
    </row>
    <row r="33" spans="1:6" ht="12.75">
      <c r="A33" s="53"/>
      <c r="E33" s="1"/>
      <c r="F33" s="1"/>
    </row>
    <row r="34" spans="1:6" ht="12.75">
      <c r="A34" s="53"/>
      <c r="E34" s="1"/>
      <c r="F34" s="1"/>
    </row>
    <row r="35" spans="1:6" ht="12.75">
      <c r="A35" s="53"/>
      <c r="E35" s="1"/>
      <c r="F35" s="1"/>
    </row>
    <row r="36" spans="1:6" ht="12.75">
      <c r="A36" s="53"/>
      <c r="E36" s="1"/>
      <c r="F36" s="1"/>
    </row>
    <row r="37" spans="1:6" ht="12.75">
      <c r="A37" s="53"/>
      <c r="E37" s="1"/>
      <c r="F37" s="1"/>
    </row>
    <row r="38" spans="1:6" ht="12.75">
      <c r="A38" s="53"/>
      <c r="E38" s="1"/>
      <c r="F38" s="1"/>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May Lis Ruus</cp:lastModifiedBy>
  <cp:lastPrinted>2008-07-15T14:08:17Z</cp:lastPrinted>
  <dcterms:created xsi:type="dcterms:W3CDTF">2007-01-01T19:46:20Z</dcterms:created>
  <dcterms:modified xsi:type="dcterms:W3CDTF">2009-03-18T12:37:34Z</dcterms:modified>
  <cp:category/>
  <cp:version/>
  <cp:contentType/>
  <cp:contentStatus/>
</cp:coreProperties>
</file>